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Green Hive\1.Buildings\4.A3\Material\Qty Survey\"/>
    </mc:Choice>
  </mc:AlternateContent>
  <bookViews>
    <workbookView xWindow="0" yWindow="0" windowWidth="20490" windowHeight="6855"/>
  </bookViews>
  <sheets>
    <sheet name="Sheet1" sheetId="1" r:id="rId1"/>
  </sheets>
  <definedNames>
    <definedName name="_xlnm._FilterDatabase" localSheetId="0" hidden="1">Sheet1!$B$10:$T$17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E23" i="1"/>
  <c r="H22" i="1"/>
  <c r="F22" i="1"/>
  <c r="G22" i="1"/>
  <c r="E22" i="1"/>
  <c r="Q14" i="1"/>
  <c r="Q11" i="1"/>
  <c r="O16" i="1"/>
  <c r="Q16" i="1" s="1"/>
  <c r="O14" i="1"/>
  <c r="P12" i="1"/>
  <c r="O12" i="1"/>
  <c r="Q12" i="1" s="1"/>
  <c r="P15" i="1"/>
  <c r="Q15" i="1" s="1"/>
  <c r="P13" i="1"/>
  <c r="Q13" i="1" s="1"/>
  <c r="P11" i="1"/>
  <c r="L5" i="1"/>
  <c r="L6" i="1"/>
  <c r="L4" i="1"/>
  <c r="M4" i="1" s="1"/>
  <c r="I12" i="1"/>
  <c r="I16" i="1"/>
  <c r="H16" i="1"/>
  <c r="H14" i="1"/>
  <c r="I14" i="1" s="1"/>
  <c r="H15" i="1"/>
  <c r="I15" i="1" s="1"/>
  <c r="H13" i="1"/>
  <c r="I13" i="1" s="1"/>
  <c r="G16" i="1"/>
  <c r="G15" i="1"/>
  <c r="G14" i="1"/>
  <c r="G13" i="1"/>
  <c r="H12" i="1"/>
  <c r="H11" i="1"/>
  <c r="I11" i="1" s="1"/>
  <c r="G12" i="1"/>
  <c r="G11" i="1"/>
  <c r="M6" i="1"/>
  <c r="J6" i="1"/>
  <c r="J5" i="1"/>
  <c r="M5" i="1"/>
  <c r="J4" i="1"/>
  <c r="G7" i="1"/>
  <c r="G5" i="1"/>
  <c r="G6" i="1"/>
  <c r="G4" i="1"/>
  <c r="I17" i="1" l="1"/>
  <c r="M7" i="1"/>
  <c r="P2" i="1" s="1"/>
  <c r="P3" i="1" l="1"/>
  <c r="P4" i="1" s="1"/>
</calcChain>
</file>

<file path=xl/sharedStrings.xml><?xml version="1.0" encoding="utf-8"?>
<sst xmlns="http://schemas.openxmlformats.org/spreadsheetml/2006/main" count="59" uniqueCount="35">
  <si>
    <t xml:space="preserve">Length </t>
  </si>
  <si>
    <t>Breadth</t>
  </si>
  <si>
    <t xml:space="preserve">Depth </t>
  </si>
  <si>
    <t>Vol</t>
  </si>
  <si>
    <t xml:space="preserve">Footing </t>
  </si>
  <si>
    <t>C12</t>
  </si>
  <si>
    <t>Length</t>
  </si>
  <si>
    <t>C32</t>
  </si>
  <si>
    <t>C51</t>
  </si>
  <si>
    <t xml:space="preserve">C12 Footing </t>
  </si>
  <si>
    <t>C32 Footing</t>
  </si>
  <si>
    <t>C51 Footing</t>
  </si>
  <si>
    <t xml:space="preserve">Column </t>
  </si>
  <si>
    <t>Height</t>
  </si>
  <si>
    <t xml:space="preserve">Total Concrete </t>
  </si>
  <si>
    <t>Wastage 5%</t>
  </si>
  <si>
    <t xml:space="preserve">Total </t>
  </si>
  <si>
    <t xml:space="preserve">Footing  Concrete </t>
  </si>
  <si>
    <t xml:space="preserve">Footing Steel </t>
  </si>
  <si>
    <t xml:space="preserve">Type of steel </t>
  </si>
  <si>
    <t>Short Steel (Top + Bottom)</t>
  </si>
  <si>
    <t>Long Steel (Top+Bottom)</t>
  </si>
  <si>
    <t>Nos</t>
  </si>
  <si>
    <t xml:space="preserve">Dia </t>
  </si>
  <si>
    <t xml:space="preserve">Spacing </t>
  </si>
  <si>
    <t xml:space="preserve">wt </t>
  </si>
  <si>
    <t xml:space="preserve">Column  Steel </t>
  </si>
  <si>
    <t xml:space="preserve">Vertical Bar </t>
  </si>
  <si>
    <t xml:space="preserve">Ring Bar </t>
  </si>
  <si>
    <t>Column Concrete (Footing to 3rd Slab )</t>
  </si>
  <si>
    <t>Column  Steel (Footing to 3rd steel)</t>
  </si>
  <si>
    <t xml:space="preserve">Concrete </t>
  </si>
  <si>
    <t xml:space="preserve">Qty </t>
  </si>
  <si>
    <t xml:space="preserve">with Wastage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</si>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</sst>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1" xfId="0" applyFill="1" applyBorder="1"/>
    <xf numFmtId="0" fontId="0" fillId="3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24"/>
  <sheetViews>
    <sheetView tabSelected="1" topLeftCell="B1" workbookViewId="0">
      <selection activeCell="F24" sqref="F24"/>
    </sheetView>
  </sheetViews>
  <sheetFormatPr defaultRowHeight="15" x14ac:dyDescent="0.25"/>
  <cols>
    <col min="3" max="3" width="11.7109375" bestFit="1" customWidth="1"/>
    <col min="4" max="4" width="24.7109375" bestFit="1" customWidth="1"/>
    <col min="9" max="9" width="11.7109375" bestFit="1" customWidth="1"/>
    <col min="11" max="11" width="13.85546875" bestFit="1" customWidth="1"/>
    <col min="12" max="12" width="17.7109375" bestFit="1" customWidth="1"/>
    <col min="15" max="15" width="14.42578125" bestFit="1" customWidth="1"/>
  </cols>
  <sheetData>
    <row r="1" spans="3:17" ht="15.75" thickBot="1" x14ac:dyDescent="0.3"/>
    <row r="2" spans="3:17" ht="15.75" thickBot="1" x14ac:dyDescent="0.3">
      <c r="C2" s="8" t="s">
        <v>17</v>
      </c>
      <c r="D2" s="9"/>
      <c r="E2" s="9"/>
      <c r="F2" s="9"/>
      <c r="G2" s="10"/>
      <c r="I2" s="11" t="s">
        <v>29</v>
      </c>
      <c r="J2" s="12"/>
      <c r="K2" s="12"/>
      <c r="L2" s="12"/>
      <c r="M2" s="13"/>
      <c r="O2" s="2" t="s">
        <v>14</v>
      </c>
      <c r="P2" s="4">
        <f>G7+M7</f>
        <v>22.099499999999999</v>
      </c>
    </row>
    <row r="3" spans="3:17" x14ac:dyDescent="0.25">
      <c r="C3" s="7" t="s">
        <v>4</v>
      </c>
      <c r="D3" s="7" t="s">
        <v>6</v>
      </c>
      <c r="E3" s="7" t="s">
        <v>1</v>
      </c>
      <c r="F3" s="7" t="s">
        <v>2</v>
      </c>
      <c r="G3" s="7" t="s">
        <v>3</v>
      </c>
      <c r="I3" s="7" t="s">
        <v>12</v>
      </c>
      <c r="J3" s="7" t="s">
        <v>6</v>
      </c>
      <c r="K3" s="7" t="s">
        <v>1</v>
      </c>
      <c r="L3" s="7" t="s">
        <v>13</v>
      </c>
      <c r="M3" s="7" t="s">
        <v>3</v>
      </c>
      <c r="O3" s="5" t="s">
        <v>15</v>
      </c>
      <c r="P3" s="14">
        <f>P2*5%</f>
        <v>1.104975</v>
      </c>
    </row>
    <row r="4" spans="3:17" x14ac:dyDescent="0.25">
      <c r="C4" s="2" t="s">
        <v>9</v>
      </c>
      <c r="D4" s="2">
        <v>3.35</v>
      </c>
      <c r="E4" s="2">
        <v>2.4</v>
      </c>
      <c r="F4" s="2">
        <v>0.6</v>
      </c>
      <c r="G4" s="4">
        <f>D4*E4*F4</f>
        <v>4.823999999999999</v>
      </c>
      <c r="I4" s="2" t="s">
        <v>5</v>
      </c>
      <c r="J4" s="2">
        <f>2*(1.71+0.74)</f>
        <v>4.9000000000000004</v>
      </c>
      <c r="K4" s="2">
        <v>0.1</v>
      </c>
      <c r="L4" s="2">
        <f>3.3-0.6+3.3+3</f>
        <v>9</v>
      </c>
      <c r="M4" s="4">
        <f>J4*K4*L4</f>
        <v>4.41</v>
      </c>
      <c r="O4" s="2" t="s">
        <v>16</v>
      </c>
      <c r="P4" s="4">
        <f>P2+P3</f>
        <v>23.204474999999999</v>
      </c>
    </row>
    <row r="5" spans="3:17" x14ac:dyDescent="0.25">
      <c r="C5" s="2" t="s">
        <v>10</v>
      </c>
      <c r="D5" s="2">
        <v>2.25</v>
      </c>
      <c r="E5" s="2">
        <v>1.95</v>
      </c>
      <c r="F5" s="2">
        <v>0.6</v>
      </c>
      <c r="G5" s="4">
        <f t="shared" ref="G5:G6" si="0">D5*E5*F5</f>
        <v>2.6324999999999998</v>
      </c>
      <c r="I5" s="2" t="s">
        <v>7</v>
      </c>
      <c r="J5" s="2">
        <f>2*(0.8+1.1)</f>
        <v>3.8000000000000003</v>
      </c>
      <c r="K5" s="2">
        <v>0.1</v>
      </c>
      <c r="L5" s="2">
        <f t="shared" ref="L5:L6" si="1">3.3-0.6+3.3+3</f>
        <v>9</v>
      </c>
      <c r="M5" s="4">
        <f t="shared" ref="M5:M6" si="2">J5*K5*L5</f>
        <v>3.4200000000000004</v>
      </c>
    </row>
    <row r="6" spans="3:17" x14ac:dyDescent="0.25">
      <c r="C6" s="2" t="s">
        <v>11</v>
      </c>
      <c r="D6" s="2">
        <v>2.6</v>
      </c>
      <c r="E6" s="2">
        <v>2.25</v>
      </c>
      <c r="F6" s="2">
        <v>0.6</v>
      </c>
      <c r="G6" s="4">
        <f t="shared" si="0"/>
        <v>3.5100000000000002</v>
      </c>
      <c r="I6" s="2" t="s">
        <v>8</v>
      </c>
      <c r="J6" s="2">
        <f>2*(1.1+0.735)</f>
        <v>3.67</v>
      </c>
      <c r="K6" s="2">
        <v>0.1</v>
      </c>
      <c r="L6" s="2">
        <f t="shared" si="1"/>
        <v>9</v>
      </c>
      <c r="M6" s="4">
        <f t="shared" si="2"/>
        <v>3.3029999999999999</v>
      </c>
    </row>
    <row r="7" spans="3:17" x14ac:dyDescent="0.25">
      <c r="C7" s="1"/>
      <c r="D7" s="1"/>
      <c r="E7" s="1"/>
      <c r="F7" s="1"/>
      <c r="G7" s="4">
        <f>G4+G5+G6</f>
        <v>10.966499999999998</v>
      </c>
      <c r="I7" s="1"/>
      <c r="J7" s="1"/>
      <c r="K7" s="1"/>
      <c r="L7" s="1"/>
      <c r="M7" s="4">
        <f>M4+M5+M6</f>
        <v>11.132999999999999</v>
      </c>
    </row>
    <row r="8" spans="3:17" ht="15.75" thickBot="1" x14ac:dyDescent="0.3"/>
    <row r="9" spans="3:17" ht="15.75" thickBot="1" x14ac:dyDescent="0.3">
      <c r="C9" s="16" t="s">
        <v>18</v>
      </c>
      <c r="D9" s="6"/>
      <c r="E9" s="6"/>
      <c r="F9" s="6"/>
      <c r="G9" s="6"/>
      <c r="H9" s="6"/>
      <c r="I9" s="6"/>
      <c r="K9" s="11" t="s">
        <v>30</v>
      </c>
      <c r="L9" s="12"/>
      <c r="M9" s="12"/>
      <c r="N9" s="12"/>
      <c r="O9" s="12"/>
      <c r="P9" s="12"/>
      <c r="Q9" s="13"/>
    </row>
    <row r="10" spans="3:17" x14ac:dyDescent="0.25">
      <c r="C10" s="5" t="s">
        <v>4</v>
      </c>
      <c r="D10" s="15" t="s">
        <v>19</v>
      </c>
      <c r="E10" s="15" t="s">
        <v>23</v>
      </c>
      <c r="F10" s="15" t="s">
        <v>24</v>
      </c>
      <c r="G10" s="15" t="s">
        <v>0</v>
      </c>
      <c r="H10" s="15" t="s">
        <v>22</v>
      </c>
      <c r="I10" s="15" t="s">
        <v>25</v>
      </c>
      <c r="K10" s="17" t="s">
        <v>26</v>
      </c>
      <c r="L10" s="18" t="s">
        <v>19</v>
      </c>
      <c r="M10" s="17" t="s">
        <v>23</v>
      </c>
      <c r="N10" s="17" t="s">
        <v>24</v>
      </c>
      <c r="O10" s="17" t="s">
        <v>0</v>
      </c>
      <c r="P10" s="17" t="s">
        <v>22</v>
      </c>
      <c r="Q10" s="17" t="s">
        <v>25</v>
      </c>
    </row>
    <row r="11" spans="3:17" x14ac:dyDescent="0.25">
      <c r="C11" s="2" t="s">
        <v>9</v>
      </c>
      <c r="D11" s="1" t="s">
        <v>20</v>
      </c>
      <c r="E11" s="2">
        <v>10</v>
      </c>
      <c r="F11" s="2">
        <v>0.15</v>
      </c>
      <c r="G11" s="2">
        <f>E4+0.6</f>
        <v>3</v>
      </c>
      <c r="H11" s="4">
        <f>(D4/F11+1)*2</f>
        <v>46.666666666666671</v>
      </c>
      <c r="I11" s="4">
        <f>((E11*E11)/162)*G11*H11</f>
        <v>86.419753086419746</v>
      </c>
      <c r="K11" s="2" t="s">
        <v>5</v>
      </c>
      <c r="L11" s="1" t="s">
        <v>27</v>
      </c>
      <c r="M11" s="2">
        <v>12</v>
      </c>
      <c r="N11" s="2">
        <v>0.22500000000000001</v>
      </c>
      <c r="O11" s="2">
        <v>6</v>
      </c>
      <c r="P11" s="3">
        <f>((D4*2+E4*2)/N11+1)*2</f>
        <v>104.22222222222221</v>
      </c>
      <c r="Q11" s="4">
        <f>((M11*M11)/162)*O11*P11</f>
        <v>555.85185185185173</v>
      </c>
    </row>
    <row r="12" spans="3:17" x14ac:dyDescent="0.25">
      <c r="C12" s="2"/>
      <c r="D12" s="1" t="s">
        <v>21</v>
      </c>
      <c r="E12" s="2">
        <v>10</v>
      </c>
      <c r="F12" s="2">
        <v>0.15</v>
      </c>
      <c r="G12" s="4">
        <f>D4+0.6</f>
        <v>3.95</v>
      </c>
      <c r="H12" s="2">
        <f>(E4/F12+1)*2</f>
        <v>34</v>
      </c>
      <c r="I12" s="4">
        <f t="shared" ref="I12:I16" si="3">((E12*E12)/162)*G12*H12</f>
        <v>82.901234567901241</v>
      </c>
      <c r="K12" s="1"/>
      <c r="L12" s="1" t="s">
        <v>28</v>
      </c>
      <c r="M12" s="2">
        <v>8</v>
      </c>
      <c r="N12" s="2">
        <v>0.15</v>
      </c>
      <c r="O12" s="4">
        <f>2*(D4+E4)+(2*8*M12)/1000</f>
        <v>11.628</v>
      </c>
      <c r="P12" s="1">
        <f>(3.3-0.6+3.3+3)/N12+1</f>
        <v>61</v>
      </c>
      <c r="Q12" s="4">
        <f t="shared" ref="Q12:Q16" si="4">((M12*M12)/162)*O12*P12</f>
        <v>280.22044444444441</v>
      </c>
    </row>
    <row r="13" spans="3:17" x14ac:dyDescent="0.25">
      <c r="C13" s="2" t="s">
        <v>10</v>
      </c>
      <c r="D13" s="1" t="s">
        <v>20</v>
      </c>
      <c r="E13" s="2">
        <v>10</v>
      </c>
      <c r="F13" s="2">
        <v>0.15</v>
      </c>
      <c r="G13" s="4">
        <f>E5+0.6</f>
        <v>2.5499999999999998</v>
      </c>
      <c r="H13" s="4">
        <f>(D5/F13+1)*2</f>
        <v>32</v>
      </c>
      <c r="I13" s="4">
        <f t="shared" si="3"/>
        <v>50.370370370370367</v>
      </c>
      <c r="K13" s="2" t="s">
        <v>7</v>
      </c>
      <c r="L13" s="1" t="s">
        <v>27</v>
      </c>
      <c r="M13" s="2">
        <v>12</v>
      </c>
      <c r="N13" s="2">
        <v>0.22500000000000001</v>
      </c>
      <c r="O13" s="2">
        <v>6</v>
      </c>
      <c r="P13" s="3">
        <f>((D5*2+E5*2)/N13+1)*2</f>
        <v>76.666666666666671</v>
      </c>
      <c r="Q13" s="4">
        <f t="shared" si="4"/>
        <v>408.88888888888891</v>
      </c>
    </row>
    <row r="14" spans="3:17" x14ac:dyDescent="0.25">
      <c r="C14" s="2"/>
      <c r="D14" s="1" t="s">
        <v>21</v>
      </c>
      <c r="E14" s="2">
        <v>10</v>
      </c>
      <c r="F14" s="2">
        <v>0.15</v>
      </c>
      <c r="G14" s="4">
        <f>D5+0.6</f>
        <v>2.85</v>
      </c>
      <c r="H14" s="2">
        <f>(E5/F14+1)*2</f>
        <v>28</v>
      </c>
      <c r="I14" s="4">
        <f t="shared" si="3"/>
        <v>49.25925925925926</v>
      </c>
      <c r="K14" s="1"/>
      <c r="L14" s="1" t="s">
        <v>28</v>
      </c>
      <c r="M14" s="2">
        <v>8</v>
      </c>
      <c r="N14" s="2">
        <v>0.15</v>
      </c>
      <c r="O14" s="4">
        <f>2*(D5+E5)+(2*8*M14)/1000</f>
        <v>8.5280000000000005</v>
      </c>
      <c r="P14" s="1">
        <v>61</v>
      </c>
      <c r="Q14" s="4">
        <f t="shared" si="4"/>
        <v>205.51427160493827</v>
      </c>
    </row>
    <row r="15" spans="3:17" x14ac:dyDescent="0.25">
      <c r="C15" s="2" t="s">
        <v>11</v>
      </c>
      <c r="D15" s="1" t="s">
        <v>20</v>
      </c>
      <c r="E15" s="2">
        <v>10</v>
      </c>
      <c r="F15" s="2">
        <v>0.15</v>
      </c>
      <c r="G15" s="4">
        <f>E6+0.6</f>
        <v>2.85</v>
      </c>
      <c r="H15" s="4">
        <f>(D6/F15+1)*2</f>
        <v>36.666666666666671</v>
      </c>
      <c r="I15" s="4">
        <f t="shared" si="3"/>
        <v>64.506172839506178</v>
      </c>
      <c r="K15" s="2" t="s">
        <v>8</v>
      </c>
      <c r="L15" s="1" t="s">
        <v>27</v>
      </c>
      <c r="M15" s="2">
        <v>12</v>
      </c>
      <c r="N15" s="2">
        <v>0.22500000000000001</v>
      </c>
      <c r="O15" s="2">
        <v>6</v>
      </c>
      <c r="P15" s="3">
        <f>((D6*2+E6*2)/N15+1)*2</f>
        <v>88.222222222222214</v>
      </c>
      <c r="Q15" s="4">
        <f t="shared" si="4"/>
        <v>470.51851851851848</v>
      </c>
    </row>
    <row r="16" spans="3:17" x14ac:dyDescent="0.25">
      <c r="C16" s="1"/>
      <c r="D16" s="1" t="s">
        <v>21</v>
      </c>
      <c r="E16" s="2">
        <v>10</v>
      </c>
      <c r="F16" s="2">
        <v>0.15</v>
      </c>
      <c r="G16" s="4">
        <f>D6+0.6</f>
        <v>3.2</v>
      </c>
      <c r="H16" s="2">
        <f>(E6/F16+1)*2</f>
        <v>32</v>
      </c>
      <c r="I16" s="4">
        <f t="shared" si="3"/>
        <v>63.209876543209873</v>
      </c>
      <c r="K16" s="1"/>
      <c r="L16" s="1" t="s">
        <v>28</v>
      </c>
      <c r="M16" s="2">
        <v>8</v>
      </c>
      <c r="N16" s="2">
        <v>0.15</v>
      </c>
      <c r="O16" s="4">
        <f>2*(D6+E6)+(2*8*M16)/1000</f>
        <v>9.8279999999999994</v>
      </c>
      <c r="P16" s="1">
        <v>61</v>
      </c>
      <c r="Q16" s="4">
        <f t="shared" si="4"/>
        <v>236.84266666666664</v>
      </c>
    </row>
    <row r="17" spans="3:17" x14ac:dyDescent="0.25">
      <c r="C17" s="2"/>
      <c r="D17" s="2"/>
      <c r="E17" s="2"/>
      <c r="F17" s="2"/>
      <c r="G17" s="2"/>
      <c r="H17" s="2"/>
      <c r="I17" s="4">
        <f>SUM(I11:I16)</f>
        <v>396.66666666666663</v>
      </c>
      <c r="K17" s="1"/>
      <c r="L17" s="1"/>
      <c r="M17" s="1"/>
      <c r="N17" s="1"/>
      <c r="O17" s="1"/>
      <c r="P17" s="1"/>
      <c r="Q17" s="1"/>
    </row>
    <row r="20" spans="3:17" x14ac:dyDescent="0.25">
      <c r="D20" s="1"/>
      <c r="E20" s="1">
        <v>8</v>
      </c>
      <c r="F20" s="1">
        <v>10</v>
      </c>
      <c r="G20" s="1">
        <v>12</v>
      </c>
      <c r="H20" s="1" t="s">
        <v>31</v>
      </c>
    </row>
    <row r="21" spans="3:17" x14ac:dyDescent="0.25">
      <c r="D21" s="1" t="s">
        <v>32</v>
      </c>
      <c r="E21" s="1">
        <v>723</v>
      </c>
      <c r="F21" s="1">
        <v>397</v>
      </c>
      <c r="G21" s="1">
        <v>1435</v>
      </c>
      <c r="H21" s="1">
        <v>22</v>
      </c>
    </row>
    <row r="22" spans="3:17" x14ac:dyDescent="0.25">
      <c r="D22" s="1" t="s">
        <v>33</v>
      </c>
      <c r="E22" s="3">
        <f>E21*3%</f>
        <v>21.689999999999998</v>
      </c>
      <c r="F22" s="3">
        <f t="shared" ref="F22:G22" si="5">F21*3%</f>
        <v>11.91</v>
      </c>
      <c r="G22" s="3">
        <f t="shared" si="5"/>
        <v>43.05</v>
      </c>
      <c r="H22" s="3">
        <f>H21*5%</f>
        <v>1.1000000000000001</v>
      </c>
    </row>
    <row r="23" spans="3:17" x14ac:dyDescent="0.25">
      <c r="D23" s="1" t="s">
        <v>34</v>
      </c>
      <c r="E23" s="3">
        <f>E21+E22</f>
        <v>744.69</v>
      </c>
      <c r="F23" s="3">
        <f t="shared" ref="F23:H23" si="6">F21+F22</f>
        <v>408.91</v>
      </c>
      <c r="G23" s="3">
        <f t="shared" si="6"/>
        <v>1478.05</v>
      </c>
      <c r="H23" s="3">
        <f t="shared" si="6"/>
        <v>23.1</v>
      </c>
    </row>
    <row r="24" spans="3:17" x14ac:dyDescent="0.25">
      <c r="D24" s="1"/>
      <c r="E24" s="1">
        <v>750</v>
      </c>
      <c r="F24" s="1">
        <v>410</v>
      </c>
      <c r="G24" s="1">
        <v>1500</v>
      </c>
      <c r="H24" s="1">
        <v>25</v>
      </c>
    </row>
  </sheetData>
  <mergeCells count="4">
    <mergeCell ref="I2:M2"/>
    <mergeCell ref="C2:G2"/>
    <mergeCell ref="C9:I9"/>
    <mergeCell ref="K9:Q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NILANJANA</dc:creator>
  <cp:lastModifiedBy>NILANJANA</cp:lastModifiedBy>
  <dcterms:created xsi:type="dcterms:W3CDTF">2023-01-10T06:16:47Z</dcterms:created>
  <dcterms:modified xsi:type="dcterms:W3CDTF">2023-01-10T08:37:43Z</dcterms:modified>
</cp:coreProperties>
</file>