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Green Hive\1.Buildings\5.A4\Material\Steel A4\Footing and Raft\"/>
    </mc:Choice>
  </mc:AlternateContent>
  <bookViews>
    <workbookView xWindow="0" yWindow="0" windowWidth="20490" windowHeight="6855"/>
  </bookViews>
  <sheets>
    <sheet name="Footin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8" i="1" l="1"/>
  <c r="I168" i="1"/>
  <c r="J167" i="1"/>
  <c r="I167" i="1"/>
  <c r="J166" i="1"/>
  <c r="I166" i="1"/>
  <c r="J165" i="1"/>
  <c r="I165" i="1"/>
  <c r="J163" i="1"/>
  <c r="I163" i="1"/>
  <c r="J162" i="1"/>
  <c r="I162" i="1"/>
  <c r="J161" i="1"/>
  <c r="I161" i="1"/>
  <c r="J160" i="1"/>
  <c r="I160" i="1"/>
  <c r="J158" i="1"/>
  <c r="J157" i="1"/>
  <c r="J156" i="1"/>
  <c r="I156" i="1"/>
  <c r="J155" i="1"/>
  <c r="I155" i="1"/>
  <c r="J154" i="1"/>
  <c r="I154" i="1"/>
  <c r="J153" i="1"/>
  <c r="I153" i="1"/>
  <c r="J151" i="1"/>
  <c r="I151" i="1"/>
  <c r="J150" i="1"/>
  <c r="I150" i="1"/>
  <c r="J147" i="1"/>
  <c r="I147" i="1"/>
  <c r="J146" i="1"/>
  <c r="I146" i="1"/>
  <c r="J145" i="1"/>
  <c r="I145" i="1"/>
  <c r="J144" i="1"/>
  <c r="I144" i="1"/>
  <c r="J142" i="1"/>
  <c r="I142" i="1"/>
  <c r="J141" i="1"/>
  <c r="I141" i="1"/>
  <c r="J139" i="1"/>
  <c r="I139" i="1"/>
  <c r="J138" i="1"/>
  <c r="M138" i="1" s="1"/>
  <c r="I138" i="1"/>
  <c r="J136" i="1"/>
  <c r="I136" i="1"/>
  <c r="J135" i="1"/>
  <c r="M135" i="1" s="1"/>
  <c r="I135" i="1"/>
  <c r="J133" i="1"/>
  <c r="I133" i="1"/>
  <c r="J132" i="1"/>
  <c r="M132" i="1" s="1"/>
  <c r="I132" i="1"/>
  <c r="J130" i="1"/>
  <c r="I130" i="1"/>
  <c r="J129" i="1"/>
  <c r="L129" i="1" s="1"/>
  <c r="I129" i="1"/>
  <c r="J127" i="1"/>
  <c r="I127" i="1"/>
  <c r="J126" i="1"/>
  <c r="M126" i="1" s="1"/>
  <c r="I126" i="1"/>
  <c r="J123" i="1"/>
  <c r="I123" i="1"/>
  <c r="J122" i="1"/>
  <c r="I122" i="1"/>
  <c r="J121" i="1"/>
  <c r="I121" i="1"/>
  <c r="J120" i="1"/>
  <c r="I120" i="1"/>
  <c r="J118" i="1"/>
  <c r="I118" i="1"/>
  <c r="J117" i="1"/>
  <c r="I117" i="1"/>
  <c r="J115" i="1"/>
  <c r="I115" i="1"/>
  <c r="J114" i="1"/>
  <c r="I114" i="1"/>
  <c r="J113" i="1"/>
  <c r="I113" i="1"/>
  <c r="J112" i="1"/>
  <c r="I112" i="1"/>
  <c r="J110" i="1"/>
  <c r="I110" i="1"/>
  <c r="J109" i="1"/>
  <c r="I109" i="1"/>
  <c r="J108" i="1"/>
  <c r="I108" i="1"/>
  <c r="J107" i="1"/>
  <c r="I107" i="1"/>
  <c r="J105" i="1"/>
  <c r="J104" i="1"/>
  <c r="J103" i="1"/>
  <c r="I103" i="1"/>
  <c r="J102" i="1"/>
  <c r="I102" i="1"/>
  <c r="J101" i="1"/>
  <c r="I101" i="1"/>
  <c r="J100" i="1"/>
  <c r="I100" i="1"/>
  <c r="J98" i="1"/>
  <c r="K98" i="1" s="1"/>
  <c r="I98" i="1"/>
  <c r="J97" i="1"/>
  <c r="I97" i="1"/>
  <c r="J96" i="1"/>
  <c r="I96" i="1"/>
  <c r="J95" i="1"/>
  <c r="I95" i="1"/>
  <c r="J93" i="1"/>
  <c r="I93" i="1"/>
  <c r="J92" i="1"/>
  <c r="I92" i="1"/>
  <c r="J90" i="1"/>
  <c r="I90" i="1"/>
  <c r="J89" i="1"/>
  <c r="I89" i="1"/>
  <c r="J88" i="1"/>
  <c r="I88" i="1"/>
  <c r="J87" i="1"/>
  <c r="I87" i="1"/>
  <c r="J85" i="1"/>
  <c r="I85" i="1"/>
  <c r="J84" i="1"/>
  <c r="I84" i="1"/>
  <c r="J83" i="1"/>
  <c r="I83" i="1"/>
  <c r="J82" i="1"/>
  <c r="I82" i="1"/>
  <c r="J80" i="1"/>
  <c r="I80" i="1"/>
  <c r="J79" i="1"/>
  <c r="I79" i="1"/>
  <c r="J78" i="1"/>
  <c r="I78" i="1"/>
  <c r="J77" i="1"/>
  <c r="I77" i="1"/>
  <c r="J75" i="1"/>
  <c r="I75" i="1"/>
  <c r="J74" i="1"/>
  <c r="I74" i="1"/>
  <c r="J73" i="1"/>
  <c r="I73" i="1"/>
  <c r="J72" i="1"/>
  <c r="I72" i="1"/>
  <c r="J70" i="1"/>
  <c r="I70" i="1"/>
  <c r="J69" i="1"/>
  <c r="I69" i="1"/>
  <c r="J67" i="1"/>
  <c r="I67" i="1"/>
  <c r="J66" i="1"/>
  <c r="I66" i="1"/>
  <c r="J65" i="1"/>
  <c r="I65" i="1"/>
  <c r="J64" i="1"/>
  <c r="I64" i="1"/>
  <c r="J62" i="1"/>
  <c r="I62" i="1"/>
  <c r="J61" i="1"/>
  <c r="I61" i="1"/>
  <c r="J60" i="1"/>
  <c r="I60" i="1"/>
  <c r="J59" i="1"/>
  <c r="I59" i="1"/>
  <c r="J57" i="1"/>
  <c r="K57" i="1" s="1"/>
  <c r="I57" i="1"/>
  <c r="J56" i="1"/>
  <c r="I56" i="1"/>
  <c r="J55" i="1"/>
  <c r="I55" i="1"/>
  <c r="J54" i="1"/>
  <c r="I54" i="1"/>
  <c r="K52" i="1"/>
  <c r="J52" i="1"/>
  <c r="I52" i="1"/>
  <c r="J51" i="1"/>
  <c r="I51" i="1"/>
  <c r="J50" i="1"/>
  <c r="I50" i="1"/>
  <c r="J49" i="1"/>
  <c r="I49" i="1"/>
  <c r="J47" i="1"/>
  <c r="I47" i="1"/>
  <c r="J46" i="1"/>
  <c r="I46" i="1"/>
  <c r="J45" i="1"/>
  <c r="I45" i="1"/>
  <c r="J44" i="1"/>
  <c r="I44" i="1"/>
  <c r="J42" i="1"/>
  <c r="I42" i="1"/>
  <c r="J41" i="1"/>
  <c r="I41" i="1"/>
  <c r="J39" i="1"/>
  <c r="J38" i="1"/>
  <c r="I38" i="1"/>
  <c r="J37" i="1"/>
  <c r="I37" i="1"/>
  <c r="J36" i="1"/>
  <c r="I36" i="1"/>
  <c r="J35" i="1"/>
  <c r="I35" i="1"/>
  <c r="J33" i="1"/>
  <c r="J32" i="1"/>
  <c r="I32" i="1"/>
  <c r="J31" i="1"/>
  <c r="I31" i="1"/>
  <c r="J30" i="1"/>
  <c r="I30" i="1"/>
  <c r="J29" i="1"/>
  <c r="I29" i="1"/>
  <c r="J27" i="1"/>
  <c r="I27" i="1"/>
  <c r="J26" i="1"/>
  <c r="I26" i="1"/>
  <c r="J24" i="1"/>
  <c r="I24" i="1"/>
  <c r="J23" i="1"/>
  <c r="I23" i="1"/>
  <c r="J21" i="1"/>
  <c r="J20" i="1"/>
  <c r="I20" i="1"/>
  <c r="J19" i="1"/>
  <c r="I19" i="1"/>
  <c r="J18" i="1"/>
  <c r="I18" i="1"/>
  <c r="J17" i="1"/>
  <c r="I17" i="1"/>
  <c r="J15" i="1"/>
  <c r="J14" i="1"/>
  <c r="I14" i="1"/>
  <c r="J13" i="1"/>
  <c r="I13" i="1"/>
  <c r="J12" i="1"/>
  <c r="I12" i="1"/>
  <c r="J11" i="1"/>
  <c r="I11" i="1"/>
  <c r="J9" i="1"/>
  <c r="I9" i="1"/>
  <c r="J8" i="1"/>
  <c r="I8" i="1"/>
  <c r="J7" i="1"/>
  <c r="I7" i="1"/>
  <c r="J6" i="1"/>
  <c r="I6" i="1"/>
  <c r="N5" i="1"/>
  <c r="N12" i="1" s="1"/>
  <c r="M5" i="1"/>
  <c r="M161" i="1" s="1"/>
  <c r="L5" i="1"/>
  <c r="L166" i="1" s="1"/>
  <c r="K5" i="1"/>
  <c r="K90" i="1" l="1"/>
  <c r="K23" i="1"/>
  <c r="K66" i="1"/>
  <c r="K97" i="1"/>
  <c r="K51" i="1"/>
  <c r="K46" i="1"/>
  <c r="N11" i="1"/>
  <c r="N171" i="1" s="1"/>
  <c r="N172" i="1" s="1"/>
  <c r="N173" i="1" s="1"/>
  <c r="K56" i="1"/>
  <c r="K62" i="1"/>
  <c r="M127" i="1"/>
  <c r="L130" i="1"/>
  <c r="M133" i="1"/>
  <c r="M136" i="1"/>
  <c r="M139" i="1"/>
  <c r="M7" i="1"/>
  <c r="K9" i="1"/>
  <c r="K24" i="1"/>
  <c r="K27" i="1"/>
  <c r="K47" i="1"/>
  <c r="K61" i="1"/>
  <c r="K67" i="1"/>
  <c r="K70" i="1"/>
  <c r="K75" i="1"/>
  <c r="K80" i="1"/>
  <c r="M30" i="1"/>
  <c r="L38" i="1"/>
  <c r="L19" i="1"/>
  <c r="M29" i="1"/>
  <c r="L37" i="1"/>
  <c r="M18" i="1"/>
  <c r="L21" i="1"/>
  <c r="L32" i="1"/>
  <c r="M45" i="1"/>
  <c r="M50" i="1"/>
  <c r="M60" i="1"/>
  <c r="M65" i="1"/>
  <c r="K8" i="1"/>
  <c r="L13" i="1"/>
  <c r="M17" i="1"/>
  <c r="K26" i="1"/>
  <c r="L31" i="1"/>
  <c r="M35" i="1"/>
  <c r="M44" i="1"/>
  <c r="M49" i="1"/>
  <c r="M54" i="1"/>
  <c r="M59" i="1"/>
  <c r="M64" i="1"/>
  <c r="K69" i="1"/>
  <c r="K74" i="1"/>
  <c r="K79" i="1"/>
  <c r="K84" i="1"/>
  <c r="K89" i="1"/>
  <c r="M95" i="1"/>
  <c r="M100" i="1"/>
  <c r="M107" i="1"/>
  <c r="L112" i="1"/>
  <c r="M117" i="1"/>
  <c r="L122" i="1"/>
  <c r="L124" i="1"/>
  <c r="M129" i="1"/>
  <c r="M130" i="1"/>
  <c r="M145" i="1"/>
  <c r="M153" i="1"/>
  <c r="M160" i="1"/>
  <c r="L165" i="1"/>
  <c r="L20" i="1"/>
  <c r="L42" i="1"/>
  <c r="M73" i="1"/>
  <c r="M78" i="1"/>
  <c r="M83" i="1"/>
  <c r="M88" i="1"/>
  <c r="M93" i="1"/>
  <c r="M103" i="1"/>
  <c r="M105" i="1"/>
  <c r="K110" i="1"/>
  <c r="K115" i="1"/>
  <c r="M121" i="1"/>
  <c r="M144" i="1"/>
  <c r="L151" i="1"/>
  <c r="M156" i="1"/>
  <c r="M158" i="1"/>
  <c r="K163" i="1"/>
  <c r="K168" i="1"/>
  <c r="L33" i="1"/>
  <c r="M72" i="1"/>
  <c r="M77" i="1"/>
  <c r="M82" i="1"/>
  <c r="M87" i="1"/>
  <c r="M92" i="1"/>
  <c r="M102" i="1"/>
  <c r="K109" i="1"/>
  <c r="K114" i="1"/>
  <c r="M120" i="1"/>
  <c r="M142" i="1"/>
  <c r="L147" i="1"/>
  <c r="L150" i="1"/>
  <c r="M155" i="1"/>
  <c r="K162" i="1"/>
  <c r="K167" i="1"/>
  <c r="L15" i="1"/>
  <c r="M6" i="1"/>
  <c r="L41" i="1"/>
  <c r="L14" i="1"/>
  <c r="M36" i="1"/>
  <c r="L39" i="1"/>
  <c r="M55" i="1"/>
  <c r="K85" i="1"/>
  <c r="M96" i="1"/>
  <c r="M101" i="1"/>
  <c r="M104" i="1"/>
  <c r="M108" i="1"/>
  <c r="L113" i="1"/>
  <c r="M118" i="1"/>
  <c r="L123" i="1"/>
  <c r="L126" i="1"/>
  <c r="L127" i="1"/>
  <c r="L132" i="1"/>
  <c r="L133" i="1"/>
  <c r="L135" i="1"/>
  <c r="L136" i="1"/>
  <c r="L138" i="1"/>
  <c r="L139" i="1"/>
  <c r="M141" i="1"/>
  <c r="L146" i="1"/>
  <c r="L148" i="1"/>
  <c r="M154" i="1"/>
  <c r="M157" i="1"/>
  <c r="N174" i="1" l="1"/>
  <c r="L171" i="1"/>
  <c r="L172" i="1" s="1"/>
  <c r="M171" i="1"/>
  <c r="M172" i="1" s="1"/>
  <c r="K171" i="1"/>
  <c r="K172" i="1" s="1"/>
  <c r="M173" i="1" l="1"/>
  <c r="M174" i="1" s="1"/>
  <c r="L173" i="1"/>
  <c r="L174" i="1" s="1"/>
  <c r="K173" i="1"/>
  <c r="K174" i="1" s="1"/>
</calcChain>
</file>

<file path=xl/sharedStrings.xml><?xml version="1.0" encoding="utf-8"?>
<sst xmlns="http://schemas.openxmlformats.org/spreadsheetml/2006/main" count="176" uniqueCount="53">
  <si>
    <t xml:space="preserve">Sr No </t>
  </si>
  <si>
    <t>L</t>
  </si>
  <si>
    <t>B</t>
  </si>
  <si>
    <t>D</t>
  </si>
  <si>
    <t xml:space="preserve">Type Of Steel </t>
  </si>
  <si>
    <t>Dia</t>
  </si>
  <si>
    <t>Spacing</t>
  </si>
  <si>
    <t>Nos</t>
  </si>
  <si>
    <t xml:space="preserve">Length </t>
  </si>
  <si>
    <t>C12</t>
  </si>
  <si>
    <t xml:space="preserve">Short Span </t>
  </si>
  <si>
    <t xml:space="preserve">Long Span </t>
  </si>
  <si>
    <t xml:space="preserve">Long span </t>
  </si>
  <si>
    <t>C13+C20</t>
  </si>
  <si>
    <t xml:space="preserve">Mid Span </t>
  </si>
  <si>
    <t>C14+C21</t>
  </si>
  <si>
    <t>C15</t>
  </si>
  <si>
    <t>C16</t>
  </si>
  <si>
    <t>C17,C22</t>
  </si>
  <si>
    <t>C18,C23</t>
  </si>
  <si>
    <t>C19</t>
  </si>
  <si>
    <t>C32</t>
  </si>
  <si>
    <t>C33</t>
  </si>
  <si>
    <t>C34</t>
  </si>
  <si>
    <t>C35</t>
  </si>
  <si>
    <t>C36</t>
  </si>
  <si>
    <t>C36A</t>
  </si>
  <si>
    <t>C41</t>
  </si>
  <si>
    <t>C42</t>
  </si>
  <si>
    <t>C43</t>
  </si>
  <si>
    <t>C44</t>
  </si>
  <si>
    <t>C51</t>
  </si>
  <si>
    <t>C52</t>
  </si>
  <si>
    <t>LC13,LC14,LC15,LC16</t>
  </si>
  <si>
    <t>mid depth</t>
  </si>
  <si>
    <t>C53</t>
  </si>
  <si>
    <t>C54</t>
  </si>
  <si>
    <t>C79</t>
  </si>
  <si>
    <t>C64+C80</t>
  </si>
  <si>
    <t>Mid Depth</t>
  </si>
  <si>
    <t>C65</t>
  </si>
  <si>
    <t>C81</t>
  </si>
  <si>
    <t>C82</t>
  </si>
  <si>
    <t>C83</t>
  </si>
  <si>
    <t>C84</t>
  </si>
  <si>
    <t>C67+C85</t>
  </si>
  <si>
    <t>C86</t>
  </si>
  <si>
    <t>LC9,LC10,LC11,LC12</t>
  </si>
  <si>
    <t>C24</t>
  </si>
  <si>
    <t>C25</t>
  </si>
  <si>
    <t>ADD 5%</t>
  </si>
  <si>
    <t>Total</t>
  </si>
  <si>
    <t>Footing steel 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</si>
</sst>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2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2" fontId="0" fillId="0" borderId="1" xfId="0" applyNumberFormat="1" applyBorder="1"/>
    <xf numFmtId="164" fontId="0" fillId="0" borderId="1" xfId="0" applyNumberFormat="1" applyBorder="1"/>
    <xf numFmtId="1" fontId="0" fillId="0" borderId="1" xfId="0" applyNumberFormat="1" applyBorder="1"/>
    <xf numFmtId="164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0" borderId="1" xfId="0" applyNumberFormat="1" applyBorder="1" applyAlignment="1">
      <alignment horizontal="left"/>
    </xf>
    <xf numFmtId="164" fontId="0" fillId="0" borderId="0" xfId="0" applyNumberFormat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75"/>
  <sheetViews>
    <sheetView tabSelected="1" workbookViewId="0">
      <pane ySplit="5" topLeftCell="A168" activePane="bottomLeft" state="frozen"/>
      <selection pane="bottomLeft" activeCell="E172" sqref="E172"/>
    </sheetView>
  </sheetViews>
  <sheetFormatPr defaultRowHeight="15" x14ac:dyDescent="0.25"/>
  <cols>
    <col min="2" max="2" width="19" bestFit="1" customWidth="1"/>
    <col min="6" max="6" width="13.42578125" bestFit="1" customWidth="1"/>
    <col min="11" max="11" width="12.140625" bestFit="1" customWidth="1"/>
    <col min="12" max="14" width="10.5703125" bestFit="1" customWidth="1"/>
  </cols>
  <sheetData>
    <row r="1" spans="2:14" ht="15.75" thickBot="1" x14ac:dyDescent="0.3"/>
    <row r="2" spans="2:14" ht="15.75" thickBot="1" x14ac:dyDescent="0.3">
      <c r="B2" s="23" t="s">
        <v>52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</row>
    <row r="3" spans="2:14" ht="23.25" customHeight="1" x14ac:dyDescent="0.25">
      <c r="B3" s="21" t="s">
        <v>0</v>
      </c>
      <c r="C3" s="21" t="s">
        <v>1</v>
      </c>
      <c r="D3" s="21" t="s">
        <v>2</v>
      </c>
      <c r="E3" s="21" t="s">
        <v>3</v>
      </c>
      <c r="F3" s="22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1"/>
      <c r="L3" s="21"/>
      <c r="M3" s="22"/>
      <c r="N3" s="22"/>
    </row>
    <row r="4" spans="2:14" x14ac:dyDescent="0.25">
      <c r="B4" s="1"/>
      <c r="C4" s="1"/>
      <c r="D4" s="1"/>
      <c r="E4" s="1"/>
      <c r="F4" s="2"/>
      <c r="G4" s="1"/>
      <c r="H4" s="1"/>
      <c r="I4" s="1"/>
      <c r="J4" s="1"/>
      <c r="K4" s="1">
        <v>10</v>
      </c>
      <c r="L4" s="1">
        <v>12</v>
      </c>
      <c r="M4" s="1">
        <v>16</v>
      </c>
      <c r="N4" s="1">
        <v>20</v>
      </c>
    </row>
    <row r="5" spans="2:14" x14ac:dyDescent="0.25">
      <c r="B5" s="3"/>
      <c r="C5" s="3"/>
      <c r="D5" s="3"/>
      <c r="E5" s="3"/>
      <c r="F5" s="4"/>
      <c r="G5" s="3"/>
      <c r="H5" s="3"/>
      <c r="I5" s="3"/>
      <c r="J5" s="3"/>
      <c r="K5" s="5">
        <f>(K4*K4)/162</f>
        <v>0.61728395061728392</v>
      </c>
      <c r="L5" s="6">
        <f>(L4*L4)/162</f>
        <v>0.88888888888888884</v>
      </c>
      <c r="M5" s="7">
        <f>(M4*M4)/162</f>
        <v>1.5802469135802468</v>
      </c>
      <c r="N5" s="8">
        <f>(N4*N4)/162</f>
        <v>2.4691358024691357</v>
      </c>
    </row>
    <row r="6" spans="2:14" x14ac:dyDescent="0.25">
      <c r="B6" s="9" t="s">
        <v>9</v>
      </c>
      <c r="C6" s="10">
        <v>3.35</v>
      </c>
      <c r="D6" s="10">
        <v>2.4</v>
      </c>
      <c r="E6" s="10">
        <v>1</v>
      </c>
      <c r="F6" s="11" t="s">
        <v>10</v>
      </c>
      <c r="G6" s="3">
        <v>16</v>
      </c>
      <c r="H6" s="3">
        <v>0.1</v>
      </c>
      <c r="I6" s="12">
        <f>C6/H6+1</f>
        <v>34.5</v>
      </c>
      <c r="J6" s="10">
        <f>D6+2*(E6/2)</f>
        <v>3.4</v>
      </c>
      <c r="K6" s="10"/>
      <c r="L6" s="11"/>
      <c r="M6" s="12">
        <f>M5*J6*I6</f>
        <v>185.36296296296294</v>
      </c>
      <c r="N6" s="11"/>
    </row>
    <row r="7" spans="2:14" x14ac:dyDescent="0.25">
      <c r="B7" s="11"/>
      <c r="C7" s="11"/>
      <c r="D7" s="11"/>
      <c r="E7" s="11"/>
      <c r="F7" s="11" t="s">
        <v>11</v>
      </c>
      <c r="G7" s="10">
        <v>16</v>
      </c>
      <c r="H7" s="10">
        <v>0.1</v>
      </c>
      <c r="I7" s="12">
        <f>D6/H7+1</f>
        <v>24.999999999999996</v>
      </c>
      <c r="J7" s="10">
        <f>C6+2*(E6/2)</f>
        <v>4.3499999999999996</v>
      </c>
      <c r="K7" s="10"/>
      <c r="L7" s="11"/>
      <c r="M7" s="12">
        <f>M5*J7*I7</f>
        <v>171.85185185185182</v>
      </c>
      <c r="N7" s="11"/>
    </row>
    <row r="8" spans="2:14" x14ac:dyDescent="0.25">
      <c r="B8" s="11"/>
      <c r="C8" s="11"/>
      <c r="D8" s="11"/>
      <c r="E8" s="11"/>
      <c r="F8" s="11" t="s">
        <v>10</v>
      </c>
      <c r="G8" s="10">
        <v>10</v>
      </c>
      <c r="H8" s="10">
        <v>0.2</v>
      </c>
      <c r="I8" s="10">
        <f>D6/H8+1</f>
        <v>12.999999999999998</v>
      </c>
      <c r="J8" s="10">
        <f>D6+2*(E6/2)</f>
        <v>3.4</v>
      </c>
      <c r="K8" s="12">
        <f>K5*J8*I8</f>
        <v>27.283950617283946</v>
      </c>
      <c r="L8" s="10"/>
      <c r="M8" s="10"/>
      <c r="N8" s="11"/>
    </row>
    <row r="9" spans="2:14" x14ac:dyDescent="0.25">
      <c r="B9" s="11"/>
      <c r="C9" s="11"/>
      <c r="D9" s="11"/>
      <c r="E9" s="11"/>
      <c r="F9" s="11" t="s">
        <v>12</v>
      </c>
      <c r="G9" s="10">
        <v>10</v>
      </c>
      <c r="H9" s="10">
        <v>0.2</v>
      </c>
      <c r="I9" s="12">
        <f>C6/0.2+1</f>
        <v>17.75</v>
      </c>
      <c r="J9" s="10">
        <f>C6+2*(E6/2)</f>
        <v>4.3499999999999996</v>
      </c>
      <c r="K9" s="12">
        <f>K5*J9*I9</f>
        <v>47.662037037037031</v>
      </c>
      <c r="L9" s="10"/>
      <c r="M9" s="10"/>
      <c r="N9" s="11"/>
    </row>
    <row r="10" spans="2:14" x14ac:dyDescent="0.25">
      <c r="B10" s="2"/>
      <c r="C10" s="2"/>
      <c r="D10" s="2"/>
      <c r="E10" s="2"/>
      <c r="F10" s="2"/>
      <c r="G10" s="1"/>
      <c r="H10" s="1"/>
      <c r="I10" s="1"/>
      <c r="J10" s="1"/>
      <c r="K10" s="1"/>
      <c r="L10" s="1"/>
      <c r="M10" s="1"/>
      <c r="N10" s="2"/>
    </row>
    <row r="11" spans="2:14" x14ac:dyDescent="0.25">
      <c r="B11" s="11" t="s">
        <v>13</v>
      </c>
      <c r="C11" s="10">
        <v>5.17</v>
      </c>
      <c r="D11" s="10">
        <v>2.58</v>
      </c>
      <c r="E11" s="10">
        <v>1</v>
      </c>
      <c r="F11" s="11" t="s">
        <v>10</v>
      </c>
      <c r="G11" s="10">
        <v>20</v>
      </c>
      <c r="H11" s="10">
        <v>0.15</v>
      </c>
      <c r="I11" s="12">
        <f>C11/H11+1</f>
        <v>35.466666666666669</v>
      </c>
      <c r="J11" s="10">
        <f>D11+2*(1/2)</f>
        <v>3.58</v>
      </c>
      <c r="K11" s="10"/>
      <c r="L11" s="10"/>
      <c r="M11" s="10"/>
      <c r="N11" s="12">
        <f>N5*J11*I11</f>
        <v>313.5078189300412</v>
      </c>
    </row>
    <row r="12" spans="2:14" x14ac:dyDescent="0.25">
      <c r="B12" s="11"/>
      <c r="C12" s="11"/>
      <c r="D12" s="11"/>
      <c r="E12" s="11"/>
      <c r="F12" s="11" t="s">
        <v>11</v>
      </c>
      <c r="G12" s="10">
        <v>20</v>
      </c>
      <c r="H12" s="10">
        <v>0.15</v>
      </c>
      <c r="I12" s="12">
        <f>D11/H12+1</f>
        <v>18.200000000000003</v>
      </c>
      <c r="J12" s="10">
        <f>C11+2*(E11/2)</f>
        <v>6.17</v>
      </c>
      <c r="K12" s="11"/>
      <c r="L12" s="11"/>
      <c r="M12" s="11"/>
      <c r="N12" s="12">
        <f>N5*J12*I12</f>
        <v>277.26913580246912</v>
      </c>
    </row>
    <row r="13" spans="2:14" x14ac:dyDescent="0.25">
      <c r="B13" s="11"/>
      <c r="C13" s="11"/>
      <c r="D13" s="11"/>
      <c r="E13" s="11"/>
      <c r="F13" s="11" t="s">
        <v>10</v>
      </c>
      <c r="G13" s="10">
        <v>12</v>
      </c>
      <c r="H13" s="10">
        <v>0.2</v>
      </c>
      <c r="I13" s="12">
        <f>C11/H13+1</f>
        <v>26.849999999999998</v>
      </c>
      <c r="J13" s="10">
        <f>D11+2*(E11/2)</f>
        <v>3.58</v>
      </c>
      <c r="K13" s="11"/>
      <c r="L13" s="12">
        <f>L5*J13*I13</f>
        <v>85.442666666666668</v>
      </c>
      <c r="M13" s="11"/>
      <c r="N13" s="11"/>
    </row>
    <row r="14" spans="2:14" x14ac:dyDescent="0.25">
      <c r="B14" s="11"/>
      <c r="C14" s="11"/>
      <c r="D14" s="11"/>
      <c r="E14" s="11"/>
      <c r="F14" s="11" t="s">
        <v>12</v>
      </c>
      <c r="G14" s="10">
        <v>12</v>
      </c>
      <c r="H14" s="10">
        <v>0.2</v>
      </c>
      <c r="I14" s="12">
        <f>D11/H14+1</f>
        <v>13.9</v>
      </c>
      <c r="J14" s="10">
        <f>C11+2*(E11/2)</f>
        <v>6.17</v>
      </c>
      <c r="K14" s="11"/>
      <c r="L14" s="12">
        <f>L5*J14*I14</f>
        <v>76.233777777777775</v>
      </c>
      <c r="M14" s="11"/>
      <c r="N14" s="11"/>
    </row>
    <row r="15" spans="2:14" x14ac:dyDescent="0.25">
      <c r="B15" s="11"/>
      <c r="C15" s="11"/>
      <c r="D15" s="11"/>
      <c r="E15" s="11"/>
      <c r="F15" s="11" t="s">
        <v>14</v>
      </c>
      <c r="G15" s="10">
        <v>12</v>
      </c>
      <c r="H15" s="11"/>
      <c r="I15" s="10">
        <v>6</v>
      </c>
      <c r="J15" s="10">
        <f>D11</f>
        <v>2.58</v>
      </c>
      <c r="K15" s="11"/>
      <c r="L15" s="12">
        <f>L5*J15*I15</f>
        <v>13.760000000000002</v>
      </c>
      <c r="M15" s="11"/>
      <c r="N15" s="11"/>
    </row>
    <row r="16" spans="2:14" x14ac:dyDescent="0.25">
      <c r="B16" s="2"/>
      <c r="C16" s="2"/>
      <c r="D16" s="2"/>
      <c r="E16" s="2"/>
      <c r="F16" s="2"/>
      <c r="G16" s="1"/>
      <c r="H16" s="2"/>
      <c r="I16" s="2"/>
      <c r="J16" s="2"/>
      <c r="K16" s="2"/>
      <c r="L16" s="2"/>
      <c r="M16" s="2"/>
      <c r="N16" s="2"/>
    </row>
    <row r="17" spans="2:14" x14ac:dyDescent="0.25">
      <c r="B17" s="11" t="s">
        <v>15</v>
      </c>
      <c r="C17" s="10">
        <v>4.96</v>
      </c>
      <c r="D17" s="10">
        <v>2.48</v>
      </c>
      <c r="E17" s="10">
        <v>0.9</v>
      </c>
      <c r="F17" s="11" t="s">
        <v>10</v>
      </c>
      <c r="G17" s="10">
        <v>16</v>
      </c>
      <c r="H17" s="10">
        <v>0.1</v>
      </c>
      <c r="I17" s="10">
        <f>C17/H17+1</f>
        <v>50.599999999999994</v>
      </c>
      <c r="J17" s="10">
        <f>D17+2*(E17/2)</f>
        <v>3.38</v>
      </c>
      <c r="K17" s="10"/>
      <c r="L17" s="10"/>
      <c r="M17" s="12">
        <f>M5*J17*I17</f>
        <v>270.26646913580242</v>
      </c>
      <c r="N17" s="10"/>
    </row>
    <row r="18" spans="2:14" x14ac:dyDescent="0.25">
      <c r="B18" s="11"/>
      <c r="C18" s="11"/>
      <c r="D18" s="11"/>
      <c r="E18" s="11"/>
      <c r="F18" s="11" t="s">
        <v>11</v>
      </c>
      <c r="G18" s="10">
        <v>16</v>
      </c>
      <c r="H18" s="10">
        <v>0.1</v>
      </c>
      <c r="I18" s="10">
        <f>D17/H18+1</f>
        <v>25.799999999999997</v>
      </c>
      <c r="J18" s="10">
        <f>C17+2*(E17/2)</f>
        <v>5.86</v>
      </c>
      <c r="K18" s="10"/>
      <c r="L18" s="10"/>
      <c r="M18" s="12">
        <f>M5*J18*I18</f>
        <v>238.91437037037034</v>
      </c>
      <c r="N18" s="10"/>
    </row>
    <row r="19" spans="2:14" x14ac:dyDescent="0.25">
      <c r="B19" s="11"/>
      <c r="C19" s="11"/>
      <c r="D19" s="11"/>
      <c r="E19" s="11"/>
      <c r="F19" s="11" t="s">
        <v>10</v>
      </c>
      <c r="G19" s="10">
        <v>12</v>
      </c>
      <c r="H19" s="10">
        <v>0.2</v>
      </c>
      <c r="I19" s="10">
        <f>C17/H19+1</f>
        <v>25.799999999999997</v>
      </c>
      <c r="J19" s="10">
        <f>D17+2*(E17/2)</f>
        <v>3.38</v>
      </c>
      <c r="K19" s="10"/>
      <c r="L19" s="12">
        <f>L5*J19*I19</f>
        <v>77.514666666666656</v>
      </c>
      <c r="M19" s="10"/>
      <c r="N19" s="10"/>
    </row>
    <row r="20" spans="2:14" x14ac:dyDescent="0.25">
      <c r="B20" s="11"/>
      <c r="C20" s="11"/>
      <c r="D20" s="11"/>
      <c r="E20" s="11"/>
      <c r="F20" s="11" t="s">
        <v>12</v>
      </c>
      <c r="G20" s="10">
        <v>12</v>
      </c>
      <c r="H20" s="10">
        <v>0.2</v>
      </c>
      <c r="I20" s="10">
        <f>D17/H20+1</f>
        <v>13.399999999999999</v>
      </c>
      <c r="J20" s="10">
        <f>C17+2*(E17/2)</f>
        <v>5.86</v>
      </c>
      <c r="K20" s="10"/>
      <c r="L20" s="12">
        <f>L5*J20*I20</f>
        <v>69.799111111111102</v>
      </c>
      <c r="M20" s="10"/>
      <c r="N20" s="10"/>
    </row>
    <row r="21" spans="2:14" x14ac:dyDescent="0.25">
      <c r="B21" s="11"/>
      <c r="C21" s="11"/>
      <c r="D21" s="11"/>
      <c r="E21" s="11"/>
      <c r="F21" s="11" t="s">
        <v>14</v>
      </c>
      <c r="G21" s="10">
        <v>12</v>
      </c>
      <c r="H21" s="10"/>
      <c r="I21" s="10">
        <v>6</v>
      </c>
      <c r="J21" s="10">
        <f>D17</f>
        <v>2.48</v>
      </c>
      <c r="K21" s="10"/>
      <c r="L21" s="12">
        <f>L5*J21*I21</f>
        <v>13.226666666666667</v>
      </c>
      <c r="M21" s="10"/>
      <c r="N21" s="10"/>
    </row>
    <row r="22" spans="2:14" x14ac:dyDescent="0.25">
      <c r="B22" s="2"/>
      <c r="C22" s="2"/>
      <c r="D22" s="2"/>
      <c r="E22" s="2"/>
      <c r="F22" s="2"/>
      <c r="G22" s="1"/>
      <c r="H22" s="1"/>
      <c r="I22" s="1"/>
      <c r="J22" s="1"/>
      <c r="K22" s="1"/>
      <c r="L22" s="1"/>
      <c r="M22" s="1"/>
      <c r="N22" s="1"/>
    </row>
    <row r="23" spans="2:14" x14ac:dyDescent="0.25">
      <c r="B23" s="11" t="s">
        <v>16</v>
      </c>
      <c r="C23" s="10">
        <v>2.2999999999999998</v>
      </c>
      <c r="D23" s="10">
        <v>1.65</v>
      </c>
      <c r="E23" s="10">
        <v>0.6</v>
      </c>
      <c r="F23" s="11" t="s">
        <v>10</v>
      </c>
      <c r="G23" s="10">
        <v>10</v>
      </c>
      <c r="H23" s="10">
        <v>0.1</v>
      </c>
      <c r="I23" s="10">
        <f>D23/H23+1</f>
        <v>17.499999999999996</v>
      </c>
      <c r="J23" s="10">
        <f>D23+2*(E23/2)</f>
        <v>2.25</v>
      </c>
      <c r="K23" s="12">
        <f>K5*J23*I23</f>
        <v>24.30555555555555</v>
      </c>
      <c r="L23" s="10"/>
      <c r="M23" s="10"/>
      <c r="N23" s="10"/>
    </row>
    <row r="24" spans="2:14" x14ac:dyDescent="0.25">
      <c r="B24" s="11"/>
      <c r="C24" s="11"/>
      <c r="D24" s="11"/>
      <c r="E24" s="11"/>
      <c r="F24" s="11" t="s">
        <v>11</v>
      </c>
      <c r="G24" s="10">
        <v>10</v>
      </c>
      <c r="H24" s="10">
        <v>0.1</v>
      </c>
      <c r="I24" s="10">
        <f>C23/H24+1</f>
        <v>23.999999999999996</v>
      </c>
      <c r="J24" s="10">
        <f>C23+2*(E23/2)</f>
        <v>2.9</v>
      </c>
      <c r="K24" s="12">
        <f>K5*J24*I24</f>
        <v>42.962962962962955</v>
      </c>
      <c r="L24" s="10"/>
      <c r="M24" s="10"/>
      <c r="N24" s="10"/>
    </row>
    <row r="25" spans="2:14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2:14" x14ac:dyDescent="0.25">
      <c r="B26" s="11" t="s">
        <v>17</v>
      </c>
      <c r="C26" s="10">
        <v>2.2999999999999998</v>
      </c>
      <c r="D26" s="10">
        <v>1.65</v>
      </c>
      <c r="E26" s="10">
        <v>0.6</v>
      </c>
      <c r="F26" s="9" t="s">
        <v>10</v>
      </c>
      <c r="G26" s="10">
        <v>10</v>
      </c>
      <c r="H26" s="10">
        <v>0.1</v>
      </c>
      <c r="I26" s="10">
        <f>D26/H26+1</f>
        <v>17.499999999999996</v>
      </c>
      <c r="J26" s="10">
        <f>D26+2*(E26/2)</f>
        <v>2.25</v>
      </c>
      <c r="K26" s="12">
        <f>K5*J26*I26</f>
        <v>24.30555555555555</v>
      </c>
      <c r="L26" s="10"/>
      <c r="M26" s="10"/>
      <c r="N26" s="10"/>
    </row>
    <row r="27" spans="2:14" x14ac:dyDescent="0.25">
      <c r="B27" s="11"/>
      <c r="C27" s="10"/>
      <c r="D27" s="10"/>
      <c r="E27" s="10"/>
      <c r="F27" s="9" t="s">
        <v>11</v>
      </c>
      <c r="G27" s="10">
        <v>10</v>
      </c>
      <c r="H27" s="10">
        <v>0.1</v>
      </c>
      <c r="I27" s="10">
        <f>C26/H27+1</f>
        <v>23.999999999999996</v>
      </c>
      <c r="J27" s="10">
        <f>C26+2*(E26/2)</f>
        <v>2.9</v>
      </c>
      <c r="K27" s="12">
        <f>K5*J27*I27</f>
        <v>42.962962962962955</v>
      </c>
      <c r="L27" s="10"/>
      <c r="M27" s="10"/>
      <c r="N27" s="10"/>
    </row>
    <row r="28" spans="2:14" x14ac:dyDescent="0.25"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2:14" x14ac:dyDescent="0.25">
      <c r="B29" s="11" t="s">
        <v>18</v>
      </c>
      <c r="C29" s="10">
        <v>4.8600000000000003</v>
      </c>
      <c r="D29" s="10">
        <v>2.08</v>
      </c>
      <c r="E29" s="10">
        <v>0.9</v>
      </c>
      <c r="F29" s="11" t="s">
        <v>10</v>
      </c>
      <c r="G29" s="10">
        <v>16</v>
      </c>
      <c r="H29" s="10">
        <v>0.125</v>
      </c>
      <c r="I29" s="10">
        <f>C29/H29+1</f>
        <v>39.880000000000003</v>
      </c>
      <c r="J29" s="10">
        <f>D29+2*(E29/2)</f>
        <v>2.98</v>
      </c>
      <c r="K29" s="10"/>
      <c r="L29" s="10"/>
      <c r="M29" s="12">
        <f>M5*J29*I29</f>
        <v>187.80033580246914</v>
      </c>
      <c r="N29" s="10"/>
    </row>
    <row r="30" spans="2:14" x14ac:dyDescent="0.25">
      <c r="B30" s="11"/>
      <c r="C30" s="10"/>
      <c r="D30" s="10"/>
      <c r="E30" s="10"/>
      <c r="F30" s="11" t="s">
        <v>11</v>
      </c>
      <c r="G30" s="10">
        <v>16</v>
      </c>
      <c r="H30" s="10">
        <v>0.125</v>
      </c>
      <c r="I30" s="10">
        <f>D29/H30+1</f>
        <v>17.64</v>
      </c>
      <c r="J30" s="10">
        <f>C29+2*(E29/2)</f>
        <v>5.7600000000000007</v>
      </c>
      <c r="K30" s="10"/>
      <c r="L30" s="10"/>
      <c r="M30" s="12">
        <f>M5*J30*I30</f>
        <v>160.56319999999999</v>
      </c>
      <c r="N30" s="10"/>
    </row>
    <row r="31" spans="2:14" x14ac:dyDescent="0.25">
      <c r="B31" s="11"/>
      <c r="C31" s="10"/>
      <c r="D31" s="10"/>
      <c r="E31" s="10"/>
      <c r="F31" s="11" t="s">
        <v>10</v>
      </c>
      <c r="G31" s="10">
        <v>12</v>
      </c>
      <c r="H31" s="10">
        <v>0.2</v>
      </c>
      <c r="I31" s="10">
        <f>C29/H31+1</f>
        <v>25.3</v>
      </c>
      <c r="J31" s="10">
        <f>D29+2*(E29/2)</f>
        <v>2.98</v>
      </c>
      <c r="K31" s="10"/>
      <c r="L31" s="7">
        <f>L5*J31*I31</f>
        <v>67.016888888888886</v>
      </c>
      <c r="M31" s="10"/>
      <c r="N31" s="10"/>
    </row>
    <row r="32" spans="2:14" x14ac:dyDescent="0.25">
      <c r="B32" s="11"/>
      <c r="C32" s="11"/>
      <c r="D32" s="11"/>
      <c r="E32" s="11"/>
      <c r="F32" s="11" t="s">
        <v>12</v>
      </c>
      <c r="G32" s="3">
        <v>12</v>
      </c>
      <c r="H32" s="3">
        <v>0.2</v>
      </c>
      <c r="I32" s="10">
        <f>D29/H32+1</f>
        <v>11.4</v>
      </c>
      <c r="J32" s="10">
        <f>C29+2*(E29/2)</f>
        <v>5.7600000000000007</v>
      </c>
      <c r="K32" s="11"/>
      <c r="L32" s="7">
        <f>L5*J32*I32</f>
        <v>58.368000000000002</v>
      </c>
      <c r="M32" s="11"/>
      <c r="N32" s="11"/>
    </row>
    <row r="33" spans="2:14" x14ac:dyDescent="0.25">
      <c r="B33" s="11"/>
      <c r="C33" s="11"/>
      <c r="D33" s="11"/>
      <c r="E33" s="11"/>
      <c r="F33" s="4" t="s">
        <v>14</v>
      </c>
      <c r="G33" s="10">
        <v>12</v>
      </c>
      <c r="H33" s="11"/>
      <c r="I33" s="10">
        <v>6</v>
      </c>
      <c r="J33" s="10">
        <f>D29</f>
        <v>2.08</v>
      </c>
      <c r="K33" s="11"/>
      <c r="L33" s="7">
        <f>L5*J33*I33</f>
        <v>11.093333333333334</v>
      </c>
      <c r="M33" s="11"/>
      <c r="N33" s="11"/>
    </row>
    <row r="34" spans="2:14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2:14" x14ac:dyDescent="0.25">
      <c r="B35" s="11" t="s">
        <v>19</v>
      </c>
      <c r="C35" s="10">
        <v>4.91</v>
      </c>
      <c r="D35" s="10">
        <v>2.2799999999999998</v>
      </c>
      <c r="E35" s="10">
        <v>0.9</v>
      </c>
      <c r="F35" s="11" t="s">
        <v>10</v>
      </c>
      <c r="G35" s="10">
        <v>16</v>
      </c>
      <c r="H35" s="10">
        <v>0.1</v>
      </c>
      <c r="I35" s="10">
        <f>C35/H35+1</f>
        <v>50.1</v>
      </c>
      <c r="J35" s="10">
        <f>D35+2*(E35/2)</f>
        <v>3.1799999999999997</v>
      </c>
      <c r="K35" s="10"/>
      <c r="L35" s="10"/>
      <c r="M35" s="12">
        <f>M5*J35*I35</f>
        <v>251.76177777777772</v>
      </c>
      <c r="N35" s="10"/>
    </row>
    <row r="36" spans="2:14" x14ac:dyDescent="0.25">
      <c r="B36" s="11"/>
      <c r="C36" s="11"/>
      <c r="D36" s="11"/>
      <c r="E36" s="11"/>
      <c r="F36" s="11" t="s">
        <v>11</v>
      </c>
      <c r="G36" s="10">
        <v>16</v>
      </c>
      <c r="H36" s="10">
        <v>0.1</v>
      </c>
      <c r="I36" s="10">
        <f>D35/H36+1</f>
        <v>23.799999999999997</v>
      </c>
      <c r="J36" s="10">
        <f>C35+2*(E35/2)</f>
        <v>5.8100000000000005</v>
      </c>
      <c r="K36" s="10"/>
      <c r="L36" s="10"/>
      <c r="M36" s="12">
        <f>M5*J36*I36</f>
        <v>218.51338271604936</v>
      </c>
      <c r="N36" s="10"/>
    </row>
    <row r="37" spans="2:14" x14ac:dyDescent="0.25">
      <c r="B37" s="11"/>
      <c r="C37" s="11"/>
      <c r="D37" s="11"/>
      <c r="E37" s="11"/>
      <c r="F37" s="11" t="s">
        <v>10</v>
      </c>
      <c r="G37" s="10">
        <v>12</v>
      </c>
      <c r="H37" s="10">
        <v>0.2</v>
      </c>
      <c r="I37" s="10">
        <f>C35/H37+1</f>
        <v>25.55</v>
      </c>
      <c r="J37" s="10">
        <f>D35+2*(E35/2)</f>
        <v>3.1799999999999997</v>
      </c>
      <c r="K37" s="10"/>
      <c r="L37" s="12">
        <f>L5*J37*I37</f>
        <v>72.22133333333332</v>
      </c>
      <c r="M37" s="10"/>
      <c r="N37" s="10"/>
    </row>
    <row r="38" spans="2:14" x14ac:dyDescent="0.25">
      <c r="B38" s="11"/>
      <c r="C38" s="11"/>
      <c r="D38" s="11"/>
      <c r="E38" s="11"/>
      <c r="F38" s="11" t="s">
        <v>12</v>
      </c>
      <c r="G38" s="10">
        <v>12</v>
      </c>
      <c r="H38" s="10">
        <v>0.2</v>
      </c>
      <c r="I38" s="10">
        <f>D35/H38+1</f>
        <v>12.399999999999999</v>
      </c>
      <c r="J38" s="10">
        <f>C35+2*(E35/2)</f>
        <v>5.8100000000000005</v>
      </c>
      <c r="K38" s="10"/>
      <c r="L38" s="12">
        <f>L5*J38*I38</f>
        <v>64.039111111111097</v>
      </c>
      <c r="M38" s="10"/>
      <c r="N38" s="10"/>
    </row>
    <row r="39" spans="2:14" x14ac:dyDescent="0.25">
      <c r="B39" s="11"/>
      <c r="C39" s="11"/>
      <c r="D39" s="11"/>
      <c r="E39" s="11"/>
      <c r="F39" s="4" t="s">
        <v>14</v>
      </c>
      <c r="G39" s="10">
        <v>12</v>
      </c>
      <c r="H39" s="10"/>
      <c r="I39" s="10">
        <v>6</v>
      </c>
      <c r="J39" s="10">
        <f>D35</f>
        <v>2.2799999999999998</v>
      </c>
      <c r="K39" s="10"/>
      <c r="L39" s="12">
        <f>L5*J39*I39</f>
        <v>12.159999999999998</v>
      </c>
      <c r="M39" s="10"/>
      <c r="N39" s="10"/>
    </row>
    <row r="40" spans="2:14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2:14" x14ac:dyDescent="0.25">
      <c r="B41" s="11" t="s">
        <v>20</v>
      </c>
      <c r="C41" s="10">
        <v>2.4500000000000002</v>
      </c>
      <c r="D41" s="10">
        <v>1.55</v>
      </c>
      <c r="E41" s="10">
        <v>0.75</v>
      </c>
      <c r="F41" s="11" t="s">
        <v>10</v>
      </c>
      <c r="G41" s="10">
        <v>12</v>
      </c>
      <c r="H41" s="10">
        <v>0.115</v>
      </c>
      <c r="I41" s="7">
        <f>C41/H41+1</f>
        <v>22.304347826086957</v>
      </c>
      <c r="J41" s="10">
        <f>D41+2*(E41/2)</f>
        <v>2.2999999999999998</v>
      </c>
      <c r="K41" s="10"/>
      <c r="L41" s="12">
        <f>L5*J41*I41</f>
        <v>45.599999999999994</v>
      </c>
      <c r="M41" s="10"/>
      <c r="N41" s="10"/>
    </row>
    <row r="42" spans="2:14" x14ac:dyDescent="0.25">
      <c r="B42" s="11"/>
      <c r="C42" s="11"/>
      <c r="D42" s="11"/>
      <c r="E42" s="11"/>
      <c r="F42" s="11" t="s">
        <v>11</v>
      </c>
      <c r="G42" s="10">
        <v>12</v>
      </c>
      <c r="H42" s="10">
        <v>0.115</v>
      </c>
      <c r="I42" s="7">
        <f>D41/H42+1</f>
        <v>14.478260869565217</v>
      </c>
      <c r="J42" s="10">
        <f>C41+2*(E41/2)</f>
        <v>3.2</v>
      </c>
      <c r="K42" s="11"/>
      <c r="L42" s="12">
        <f>L5*J42*I42</f>
        <v>41.182608695652171</v>
      </c>
      <c r="M42" s="11"/>
      <c r="N42" s="11"/>
    </row>
    <row r="43" spans="2:14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2:14" x14ac:dyDescent="0.25">
      <c r="B44" s="11" t="s">
        <v>21</v>
      </c>
      <c r="C44" s="10">
        <v>2.25</v>
      </c>
      <c r="D44" s="10">
        <v>1.95</v>
      </c>
      <c r="E44" s="10">
        <v>0.83</v>
      </c>
      <c r="F44" s="11" t="s">
        <v>10</v>
      </c>
      <c r="G44" s="10">
        <v>16</v>
      </c>
      <c r="H44" s="10">
        <v>0.13500000000000001</v>
      </c>
      <c r="I44" s="7">
        <f>C44/H44+1</f>
        <v>17.666666666666664</v>
      </c>
      <c r="J44" s="10">
        <f>D44+2*(E44/2)</f>
        <v>2.78</v>
      </c>
      <c r="K44" s="11"/>
      <c r="L44" s="11"/>
      <c r="M44" s="11">
        <f>$M$5*I44*J44</f>
        <v>77.611193415637842</v>
      </c>
      <c r="N44" s="11"/>
    </row>
    <row r="45" spans="2:14" x14ac:dyDescent="0.25">
      <c r="B45" s="11"/>
      <c r="C45" s="11"/>
      <c r="D45" s="11"/>
      <c r="E45" s="11"/>
      <c r="F45" s="11" t="s">
        <v>11</v>
      </c>
      <c r="G45" s="10">
        <v>16</v>
      </c>
      <c r="H45" s="10">
        <v>0.13500000000000001</v>
      </c>
      <c r="I45" s="7">
        <f>D44/H45+1</f>
        <v>15.444444444444443</v>
      </c>
      <c r="J45" s="10">
        <f>C44+2*(E44/2)</f>
        <v>3.08</v>
      </c>
      <c r="K45" s="11"/>
      <c r="L45" s="11"/>
      <c r="M45" s="11">
        <f>$M$5*J45*I45</f>
        <v>75.170589849108367</v>
      </c>
      <c r="N45" s="11"/>
    </row>
    <row r="46" spans="2:14" x14ac:dyDescent="0.25">
      <c r="B46" s="11"/>
      <c r="C46" s="11"/>
      <c r="D46" s="11"/>
      <c r="E46" s="11"/>
      <c r="F46" s="11" t="s">
        <v>10</v>
      </c>
      <c r="G46" s="10">
        <v>10</v>
      </c>
      <c r="H46" s="10">
        <v>0.2</v>
      </c>
      <c r="I46" s="7">
        <f>C44/H46+1</f>
        <v>12.25</v>
      </c>
      <c r="J46" s="10">
        <f>D44+2*(E44/2)</f>
        <v>2.78</v>
      </c>
      <c r="K46" s="11">
        <f>$K$5*J46*I46</f>
        <v>21.021604938271604</v>
      </c>
      <c r="L46" s="11"/>
      <c r="M46" s="11"/>
      <c r="N46" s="11"/>
    </row>
    <row r="47" spans="2:14" x14ac:dyDescent="0.25">
      <c r="B47" s="11"/>
      <c r="C47" s="11"/>
      <c r="D47" s="11"/>
      <c r="E47" s="11"/>
      <c r="F47" s="11" t="s">
        <v>12</v>
      </c>
      <c r="G47" s="10">
        <v>10</v>
      </c>
      <c r="H47" s="10">
        <v>0.2</v>
      </c>
      <c r="I47" s="7">
        <f>D44/H47+1</f>
        <v>10.75</v>
      </c>
      <c r="J47" s="10">
        <f>C44+2*(E44/2)</f>
        <v>3.08</v>
      </c>
      <c r="K47" s="11">
        <f>$K$5*J47*I47</f>
        <v>20.438271604938272</v>
      </c>
      <c r="L47" s="11"/>
      <c r="M47" s="11"/>
      <c r="N47" s="11"/>
    </row>
    <row r="48" spans="2:14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2:14" x14ac:dyDescent="0.25">
      <c r="B49" s="11" t="s">
        <v>22</v>
      </c>
      <c r="C49" s="11">
        <v>3.3</v>
      </c>
      <c r="D49" s="11">
        <v>2.1</v>
      </c>
      <c r="E49" s="11">
        <v>0.95</v>
      </c>
      <c r="F49" s="11" t="s">
        <v>10</v>
      </c>
      <c r="G49" s="3">
        <v>16</v>
      </c>
      <c r="H49" s="3">
        <v>0.115</v>
      </c>
      <c r="I49" s="7">
        <f>C49/H49+1</f>
        <v>29.695652173913039</v>
      </c>
      <c r="J49" s="10">
        <f>D49+2*(E49/2)</f>
        <v>3.05</v>
      </c>
      <c r="K49" s="11"/>
      <c r="L49" s="11"/>
      <c r="M49" s="11">
        <f>$M$5*I49*J49</f>
        <v>143.1257112184648</v>
      </c>
      <c r="N49" s="11"/>
    </row>
    <row r="50" spans="2:14" x14ac:dyDescent="0.25">
      <c r="B50" s="11"/>
      <c r="C50" s="11"/>
      <c r="D50" s="11"/>
      <c r="E50" s="11"/>
      <c r="F50" s="11" t="s">
        <v>11</v>
      </c>
      <c r="G50" s="3">
        <v>16</v>
      </c>
      <c r="H50" s="3">
        <v>0.115</v>
      </c>
      <c r="I50" s="7">
        <f>D49/H50+1</f>
        <v>19.260869565217391</v>
      </c>
      <c r="J50" s="10">
        <f>C49+2*(E49/2)</f>
        <v>4.25</v>
      </c>
      <c r="K50" s="11"/>
      <c r="L50" s="11"/>
      <c r="M50" s="11">
        <f>$M$5*J50*I50</f>
        <v>129.35695115405258</v>
      </c>
      <c r="N50" s="11"/>
    </row>
    <row r="51" spans="2:14" x14ac:dyDescent="0.25">
      <c r="B51" s="11"/>
      <c r="C51" s="11"/>
      <c r="D51" s="11"/>
      <c r="E51" s="11"/>
      <c r="F51" s="11" t="s">
        <v>10</v>
      </c>
      <c r="G51" s="3">
        <v>10</v>
      </c>
      <c r="H51" s="3">
        <v>0.2</v>
      </c>
      <c r="I51" s="7">
        <f>C49/H51+1</f>
        <v>17.499999999999996</v>
      </c>
      <c r="J51" s="10">
        <f>D49+2*(E49/2)</f>
        <v>3.05</v>
      </c>
      <c r="K51" s="11">
        <f>$K$5*J51*I51</f>
        <v>32.947530864197518</v>
      </c>
      <c r="L51" s="11"/>
      <c r="M51" s="11"/>
      <c r="N51" s="11"/>
    </row>
    <row r="52" spans="2:14" x14ac:dyDescent="0.25">
      <c r="B52" s="11"/>
      <c r="C52" s="11"/>
      <c r="D52" s="11"/>
      <c r="E52" s="11"/>
      <c r="F52" s="11" t="s">
        <v>12</v>
      </c>
      <c r="G52" s="3">
        <v>10</v>
      </c>
      <c r="H52" s="3">
        <v>0.2</v>
      </c>
      <c r="I52" s="7">
        <f>D49/H52+1</f>
        <v>11.5</v>
      </c>
      <c r="J52" s="10">
        <f>C49+2*(E49/2)</f>
        <v>4.25</v>
      </c>
      <c r="K52" s="11">
        <f>$K$5*J52*I52</f>
        <v>30.16975308641975</v>
      </c>
      <c r="L52" s="11"/>
      <c r="M52" s="11"/>
      <c r="N52" s="11"/>
    </row>
    <row r="53" spans="2:14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2:14" x14ac:dyDescent="0.25">
      <c r="B54" s="11" t="s">
        <v>23</v>
      </c>
      <c r="C54" s="11">
        <v>2.9</v>
      </c>
      <c r="D54" s="11">
        <v>1.8</v>
      </c>
      <c r="E54" s="11">
        <v>0.9</v>
      </c>
      <c r="F54" s="11" t="s">
        <v>10</v>
      </c>
      <c r="G54" s="3">
        <v>16</v>
      </c>
      <c r="H54" s="3">
        <v>0.125</v>
      </c>
      <c r="I54" s="7">
        <f>C54/H54+1</f>
        <v>24.2</v>
      </c>
      <c r="J54" s="10">
        <f>D54+2*(E54/2)</f>
        <v>2.7</v>
      </c>
      <c r="K54" s="11"/>
      <c r="L54" s="11"/>
      <c r="M54" s="11">
        <f>$M$5*I54*J54</f>
        <v>103.25333333333332</v>
      </c>
      <c r="N54" s="11"/>
    </row>
    <row r="55" spans="2:14" x14ac:dyDescent="0.25">
      <c r="B55" s="11"/>
      <c r="C55" s="11"/>
      <c r="D55" s="11"/>
      <c r="E55" s="11"/>
      <c r="F55" s="11" t="s">
        <v>11</v>
      </c>
      <c r="G55" s="3">
        <v>16</v>
      </c>
      <c r="H55" s="3">
        <v>0.125</v>
      </c>
      <c r="I55" s="7">
        <f>D54/H55+1</f>
        <v>15.4</v>
      </c>
      <c r="J55" s="10">
        <f>C54+2*(E54/2)</f>
        <v>3.8</v>
      </c>
      <c r="K55" s="11"/>
      <c r="L55" s="11"/>
      <c r="M55" s="11">
        <f>$M$5*J55*I55</f>
        <v>92.476049382716042</v>
      </c>
      <c r="N55" s="11"/>
    </row>
    <row r="56" spans="2:14" x14ac:dyDescent="0.25">
      <c r="B56" s="11"/>
      <c r="C56" s="11"/>
      <c r="D56" s="11"/>
      <c r="E56" s="11"/>
      <c r="F56" s="11" t="s">
        <v>10</v>
      </c>
      <c r="G56" s="3">
        <v>10</v>
      </c>
      <c r="H56" s="3">
        <v>0.2</v>
      </c>
      <c r="I56" s="7">
        <f>C54/H56+1</f>
        <v>15.499999999999998</v>
      </c>
      <c r="J56" s="10">
        <f>D54+2*(E54/2)</f>
        <v>2.7</v>
      </c>
      <c r="K56" s="11">
        <f>$K$5*J56*I56</f>
        <v>25.833333333333332</v>
      </c>
      <c r="L56" s="11"/>
      <c r="M56" s="11"/>
      <c r="N56" s="11"/>
    </row>
    <row r="57" spans="2:14" x14ac:dyDescent="0.25">
      <c r="B57" s="11"/>
      <c r="C57" s="11"/>
      <c r="D57" s="11"/>
      <c r="E57" s="11"/>
      <c r="F57" s="11" t="s">
        <v>12</v>
      </c>
      <c r="G57" s="3">
        <v>10</v>
      </c>
      <c r="H57" s="3">
        <v>0.2</v>
      </c>
      <c r="I57" s="7">
        <f>D54/H57+1</f>
        <v>10</v>
      </c>
      <c r="J57" s="10">
        <f>C54+2*(E54/2)</f>
        <v>3.8</v>
      </c>
      <c r="K57" s="11">
        <f>$K$5*J57*I57</f>
        <v>23.456790123456788</v>
      </c>
      <c r="L57" s="11"/>
      <c r="M57" s="11"/>
      <c r="N57" s="11"/>
    </row>
    <row r="58" spans="2:14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2:14" x14ac:dyDescent="0.25">
      <c r="B59" s="11" t="s">
        <v>24</v>
      </c>
      <c r="C59" s="11">
        <v>2.9</v>
      </c>
      <c r="D59" s="11">
        <v>1.8</v>
      </c>
      <c r="E59" s="11">
        <v>0.9</v>
      </c>
      <c r="F59" s="11" t="s">
        <v>10</v>
      </c>
      <c r="G59" s="3">
        <v>16</v>
      </c>
      <c r="H59" s="3">
        <v>0.125</v>
      </c>
      <c r="I59" s="7">
        <f>C59/H59+1</f>
        <v>24.2</v>
      </c>
      <c r="J59" s="10">
        <f>D59+2*(E59/2)</f>
        <v>2.7</v>
      </c>
      <c r="K59" s="11"/>
      <c r="L59" s="11"/>
      <c r="M59" s="11">
        <f>$M$5*I59*J59</f>
        <v>103.25333333333332</v>
      </c>
      <c r="N59" s="11"/>
    </row>
    <row r="60" spans="2:14" x14ac:dyDescent="0.25">
      <c r="B60" s="11"/>
      <c r="C60" s="11"/>
      <c r="D60" s="11"/>
      <c r="E60" s="11"/>
      <c r="F60" s="11" t="s">
        <v>11</v>
      </c>
      <c r="G60" s="3">
        <v>16</v>
      </c>
      <c r="H60" s="3">
        <v>0.125</v>
      </c>
      <c r="I60" s="7">
        <f>D59/H60+1</f>
        <v>15.4</v>
      </c>
      <c r="J60" s="10">
        <f>C59+2*(E59/2)</f>
        <v>3.8</v>
      </c>
      <c r="K60" s="11"/>
      <c r="L60" s="11"/>
      <c r="M60" s="13">
        <f>$M$5*J60*I60</f>
        <v>92.476049382716042</v>
      </c>
      <c r="N60" s="11"/>
    </row>
    <row r="61" spans="2:14" x14ac:dyDescent="0.25">
      <c r="B61" s="11"/>
      <c r="C61" s="11"/>
      <c r="D61" s="11"/>
      <c r="E61" s="11"/>
      <c r="F61" s="11" t="s">
        <v>10</v>
      </c>
      <c r="G61" s="3">
        <v>10</v>
      </c>
      <c r="H61" s="3">
        <v>0.2</v>
      </c>
      <c r="I61" s="7">
        <f>C59/H61+1</f>
        <v>15.499999999999998</v>
      </c>
      <c r="J61" s="10">
        <f>D59+2*(E59/2)</f>
        <v>2.7</v>
      </c>
      <c r="K61" s="14">
        <f>$K$5*J61*I61</f>
        <v>25.833333333333332</v>
      </c>
      <c r="L61" s="11"/>
      <c r="M61" s="11"/>
      <c r="N61" s="11"/>
    </row>
    <row r="62" spans="2:14" x14ac:dyDescent="0.25">
      <c r="B62" s="11"/>
      <c r="C62" s="11"/>
      <c r="D62" s="11"/>
      <c r="E62" s="11"/>
      <c r="F62" s="11" t="s">
        <v>12</v>
      </c>
      <c r="G62" s="3">
        <v>10</v>
      </c>
      <c r="H62" s="3">
        <v>0.2</v>
      </c>
      <c r="I62" s="7">
        <f>D59/H62+1</f>
        <v>10</v>
      </c>
      <c r="J62" s="10">
        <f>C59+2*(E59/2)</f>
        <v>3.8</v>
      </c>
      <c r="K62" s="14">
        <f>$K$5*J62*I62</f>
        <v>23.456790123456788</v>
      </c>
      <c r="L62" s="11"/>
      <c r="M62" s="11"/>
      <c r="N62" s="11"/>
    </row>
    <row r="63" spans="2:14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2:14" x14ac:dyDescent="0.25">
      <c r="B64" s="11" t="s">
        <v>25</v>
      </c>
      <c r="C64" s="11">
        <v>2.8</v>
      </c>
      <c r="D64" s="11">
        <v>1.85</v>
      </c>
      <c r="E64" s="11">
        <v>0.83</v>
      </c>
      <c r="F64" s="11" t="s">
        <v>10</v>
      </c>
      <c r="G64" s="10">
        <v>16</v>
      </c>
      <c r="H64" s="10">
        <v>0.13500000000000001</v>
      </c>
      <c r="I64" s="7">
        <f>C64/H64+1</f>
        <v>21.740740740740737</v>
      </c>
      <c r="J64" s="10">
        <f>D64+2*(E64/2)</f>
        <v>2.68</v>
      </c>
      <c r="K64" s="10"/>
      <c r="L64" s="10"/>
      <c r="M64" s="7">
        <f>$M$5*I64*J64</f>
        <v>92.073379058070401</v>
      </c>
      <c r="N64" s="10"/>
    </row>
    <row r="65" spans="2:14" x14ac:dyDescent="0.25">
      <c r="B65" s="11"/>
      <c r="C65" s="11"/>
      <c r="D65" s="11"/>
      <c r="E65" s="11"/>
      <c r="F65" s="11" t="s">
        <v>11</v>
      </c>
      <c r="G65" s="10">
        <v>16</v>
      </c>
      <c r="H65" s="10">
        <v>0.13500000000000001</v>
      </c>
      <c r="I65" s="7">
        <f>D64/H65+1</f>
        <v>14.703703703703704</v>
      </c>
      <c r="J65" s="10">
        <f>C64+2*(E64/2)</f>
        <v>3.63</v>
      </c>
      <c r="K65" s="10"/>
      <c r="L65" s="10"/>
      <c r="M65" s="7">
        <f>$M$5*J65*I65</f>
        <v>84.344801097393685</v>
      </c>
      <c r="N65" s="10"/>
    </row>
    <row r="66" spans="2:14" x14ac:dyDescent="0.25">
      <c r="B66" s="11"/>
      <c r="C66" s="11"/>
      <c r="D66" s="11"/>
      <c r="E66" s="11"/>
      <c r="F66" s="11" t="s">
        <v>10</v>
      </c>
      <c r="G66" s="10">
        <v>10</v>
      </c>
      <c r="H66" s="10">
        <v>0.2</v>
      </c>
      <c r="I66" s="7">
        <f>C64/H66+1</f>
        <v>14.999999999999998</v>
      </c>
      <c r="J66" s="10">
        <f>D64+2*(E64/2)</f>
        <v>2.68</v>
      </c>
      <c r="K66" s="8">
        <f>$K$5*J66*I66</f>
        <v>24.814814814814813</v>
      </c>
      <c r="L66" s="10"/>
      <c r="M66" s="10"/>
      <c r="N66" s="10"/>
    </row>
    <row r="67" spans="2:14" x14ac:dyDescent="0.25">
      <c r="B67" s="11"/>
      <c r="C67" s="11"/>
      <c r="D67" s="11"/>
      <c r="E67" s="11"/>
      <c r="F67" s="11" t="s">
        <v>12</v>
      </c>
      <c r="G67" s="10">
        <v>10</v>
      </c>
      <c r="H67" s="10">
        <v>0.2</v>
      </c>
      <c r="I67" s="7">
        <f>D64/H67+1</f>
        <v>10.25</v>
      </c>
      <c r="J67" s="10">
        <f>C64+2*(E64/2)</f>
        <v>3.63</v>
      </c>
      <c r="K67" s="8">
        <f>$K$5*J67*I67</f>
        <v>22.967592592592588</v>
      </c>
      <c r="L67" s="10"/>
      <c r="M67" s="10"/>
      <c r="N67" s="10"/>
    </row>
    <row r="68" spans="2:14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2:14" x14ac:dyDescent="0.25">
      <c r="B69" s="11" t="s">
        <v>26</v>
      </c>
      <c r="C69" s="11">
        <v>1.55</v>
      </c>
      <c r="D69" s="11">
        <v>1.3</v>
      </c>
      <c r="E69" s="11">
        <v>0.5</v>
      </c>
      <c r="F69" s="11" t="s">
        <v>10</v>
      </c>
      <c r="G69" s="10">
        <v>10</v>
      </c>
      <c r="H69" s="10">
        <v>0.125</v>
      </c>
      <c r="I69" s="7">
        <f>C69/H69+1</f>
        <v>13.4</v>
      </c>
      <c r="J69" s="10">
        <f>D69+2*(E69/2)</f>
        <v>1.8</v>
      </c>
      <c r="K69" s="8">
        <f>K5*J69*I69</f>
        <v>14.888888888888889</v>
      </c>
      <c r="L69" s="10"/>
      <c r="M69" s="10"/>
      <c r="N69" s="10"/>
    </row>
    <row r="70" spans="2:14" x14ac:dyDescent="0.25">
      <c r="B70" s="11"/>
      <c r="C70" s="11"/>
      <c r="D70" s="11"/>
      <c r="E70" s="11"/>
      <c r="F70" s="11" t="s">
        <v>11</v>
      </c>
      <c r="G70" s="10">
        <v>10</v>
      </c>
      <c r="H70" s="10">
        <v>0.125</v>
      </c>
      <c r="I70" s="7">
        <f>D69/H70+1</f>
        <v>11.4</v>
      </c>
      <c r="J70" s="10">
        <f>C69+2*(E69/2)</f>
        <v>2.0499999999999998</v>
      </c>
      <c r="K70" s="8">
        <f>K5*J70*I70</f>
        <v>14.425925925925924</v>
      </c>
      <c r="L70" s="10"/>
      <c r="M70" s="10"/>
      <c r="N70" s="10"/>
    </row>
    <row r="71" spans="2:14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2:14" x14ac:dyDescent="0.25">
      <c r="B72" s="11" t="s">
        <v>27</v>
      </c>
      <c r="C72" s="11">
        <v>2.8</v>
      </c>
      <c r="D72" s="11">
        <v>1.9</v>
      </c>
      <c r="E72" s="11">
        <v>0.83</v>
      </c>
      <c r="F72" s="11" t="s">
        <v>10</v>
      </c>
      <c r="G72" s="10">
        <v>16</v>
      </c>
      <c r="H72" s="10">
        <v>0.125</v>
      </c>
      <c r="I72" s="7">
        <f>C72/H72+1</f>
        <v>23.4</v>
      </c>
      <c r="J72" s="10">
        <f>D72+2*(E72/2)</f>
        <v>2.73</v>
      </c>
      <c r="K72" s="10"/>
      <c r="L72" s="10"/>
      <c r="M72" s="7">
        <f>$M$5*I72*J72</f>
        <v>100.94933333333333</v>
      </c>
      <c r="N72" s="10"/>
    </row>
    <row r="73" spans="2:14" x14ac:dyDescent="0.25">
      <c r="B73" s="11"/>
      <c r="C73" s="11"/>
      <c r="D73" s="11"/>
      <c r="E73" s="11"/>
      <c r="F73" s="11" t="s">
        <v>11</v>
      </c>
      <c r="G73" s="10">
        <v>16</v>
      </c>
      <c r="H73" s="10">
        <v>0.125</v>
      </c>
      <c r="I73" s="7">
        <f>D72/H73+1</f>
        <v>16.2</v>
      </c>
      <c r="J73" s="10">
        <f>C72+2*(E72/2)</f>
        <v>3.63</v>
      </c>
      <c r="K73" s="10"/>
      <c r="L73" s="10"/>
      <c r="M73" s="7">
        <f>$M$5*J73*I73</f>
        <v>92.927999999999997</v>
      </c>
      <c r="N73" s="10"/>
    </row>
    <row r="74" spans="2:14" x14ac:dyDescent="0.25">
      <c r="B74" s="11"/>
      <c r="C74" s="11"/>
      <c r="D74" s="11"/>
      <c r="E74" s="11"/>
      <c r="F74" s="11" t="s">
        <v>10</v>
      </c>
      <c r="G74" s="10">
        <v>10</v>
      </c>
      <c r="H74" s="10">
        <v>0.3</v>
      </c>
      <c r="I74" s="7">
        <f>C72/H74+1</f>
        <v>10.333333333333334</v>
      </c>
      <c r="J74" s="10">
        <f>D72+2*(E72/2)</f>
        <v>2.73</v>
      </c>
      <c r="K74" s="8">
        <f>$K$5*J74*I74</f>
        <v>17.413580246913579</v>
      </c>
      <c r="L74" s="10"/>
      <c r="M74" s="10"/>
      <c r="N74" s="10"/>
    </row>
    <row r="75" spans="2:14" x14ac:dyDescent="0.25">
      <c r="B75" s="11"/>
      <c r="C75" s="11"/>
      <c r="D75" s="11"/>
      <c r="E75" s="11"/>
      <c r="F75" s="11" t="s">
        <v>12</v>
      </c>
      <c r="G75" s="10">
        <v>10</v>
      </c>
      <c r="H75" s="10">
        <v>0.3</v>
      </c>
      <c r="I75" s="7">
        <f>D72/H75+1</f>
        <v>7.333333333333333</v>
      </c>
      <c r="J75" s="10">
        <f>C72+2*(E72/2)</f>
        <v>3.63</v>
      </c>
      <c r="K75" s="8">
        <f>$K$5*J75*I75</f>
        <v>16.432098765432094</v>
      </c>
      <c r="L75" s="10"/>
      <c r="M75" s="10"/>
      <c r="N75" s="10"/>
    </row>
    <row r="76" spans="2:14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2:14" x14ac:dyDescent="0.25">
      <c r="B77" s="11" t="s">
        <v>28</v>
      </c>
      <c r="C77" s="11">
        <v>2.9</v>
      </c>
      <c r="D77" s="11">
        <v>1.8</v>
      </c>
      <c r="E77" s="11">
        <v>0.9</v>
      </c>
      <c r="F77" s="11" t="s">
        <v>10</v>
      </c>
      <c r="G77" s="3">
        <v>16</v>
      </c>
      <c r="H77" s="3">
        <v>0.125</v>
      </c>
      <c r="I77" s="7">
        <f>C77/H77+1</f>
        <v>24.2</v>
      </c>
      <c r="J77" s="10">
        <f>D77+2*(E77/2)</f>
        <v>2.7</v>
      </c>
      <c r="K77" s="11"/>
      <c r="L77" s="11"/>
      <c r="M77" s="11">
        <f>$M$5*I77*J77</f>
        <v>103.25333333333332</v>
      </c>
      <c r="N77" s="11"/>
    </row>
    <row r="78" spans="2:14" x14ac:dyDescent="0.25">
      <c r="B78" s="11"/>
      <c r="C78" s="11"/>
      <c r="D78" s="11"/>
      <c r="E78" s="11"/>
      <c r="F78" s="11" t="s">
        <v>11</v>
      </c>
      <c r="G78" s="3">
        <v>16</v>
      </c>
      <c r="H78" s="3">
        <v>0.125</v>
      </c>
      <c r="I78" s="7">
        <f>D77/H78+1</f>
        <v>15.4</v>
      </c>
      <c r="J78" s="10">
        <f>C77+2*(E77/2)</f>
        <v>3.8</v>
      </c>
      <c r="K78" s="11"/>
      <c r="L78" s="11"/>
      <c r="M78" s="13">
        <f>$M$5*J78*I78</f>
        <v>92.476049382716042</v>
      </c>
      <c r="N78" s="11"/>
    </row>
    <row r="79" spans="2:14" x14ac:dyDescent="0.25">
      <c r="B79" s="11"/>
      <c r="C79" s="11"/>
      <c r="D79" s="11"/>
      <c r="E79" s="11"/>
      <c r="F79" s="11" t="s">
        <v>10</v>
      </c>
      <c r="G79" s="3">
        <v>10</v>
      </c>
      <c r="H79" s="3">
        <v>0.2</v>
      </c>
      <c r="I79" s="7">
        <f>C77/H79+1</f>
        <v>15.499999999999998</v>
      </c>
      <c r="J79" s="10">
        <f>D77+2*(E77/2)</f>
        <v>2.7</v>
      </c>
      <c r="K79" s="14">
        <f>$K$5*J79*I79</f>
        <v>25.833333333333332</v>
      </c>
      <c r="L79" s="11"/>
      <c r="M79" s="11"/>
      <c r="N79" s="11"/>
    </row>
    <row r="80" spans="2:14" x14ac:dyDescent="0.25">
      <c r="B80" s="11"/>
      <c r="C80" s="11"/>
      <c r="D80" s="11"/>
      <c r="E80" s="11"/>
      <c r="F80" s="11" t="s">
        <v>12</v>
      </c>
      <c r="G80" s="3">
        <v>10</v>
      </c>
      <c r="H80" s="3">
        <v>0.2</v>
      </c>
      <c r="I80" s="7">
        <f>D77/H80+1</f>
        <v>10</v>
      </c>
      <c r="J80" s="10">
        <f>C77+2*(E77/2)</f>
        <v>3.8</v>
      </c>
      <c r="K80" s="14">
        <f>$K$5*J80*I80</f>
        <v>23.456790123456788</v>
      </c>
      <c r="L80" s="11"/>
      <c r="M80" s="11"/>
      <c r="N80" s="11"/>
    </row>
    <row r="81" spans="2:14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2:14" x14ac:dyDescent="0.25">
      <c r="B82" s="11" t="s">
        <v>29</v>
      </c>
      <c r="C82" s="11">
        <v>2.9</v>
      </c>
      <c r="D82" s="11">
        <v>1.8</v>
      </c>
      <c r="E82" s="11">
        <v>0.9</v>
      </c>
      <c r="F82" s="11" t="s">
        <v>10</v>
      </c>
      <c r="G82" s="3">
        <v>16</v>
      </c>
      <c r="H82" s="3">
        <v>0.125</v>
      </c>
      <c r="I82" s="7">
        <f>C82/H82+1</f>
        <v>24.2</v>
      </c>
      <c r="J82" s="10">
        <f>D82+2*(E82/2)</f>
        <v>2.7</v>
      </c>
      <c r="K82" s="11"/>
      <c r="L82" s="11"/>
      <c r="M82" s="14">
        <f>$M$5*I82*J82</f>
        <v>103.25333333333332</v>
      </c>
      <c r="N82" s="11"/>
    </row>
    <row r="83" spans="2:14" x14ac:dyDescent="0.25">
      <c r="B83" s="11"/>
      <c r="C83" s="11"/>
      <c r="D83" s="11"/>
      <c r="E83" s="11"/>
      <c r="F83" s="11" t="s">
        <v>11</v>
      </c>
      <c r="G83" s="3">
        <v>16</v>
      </c>
      <c r="H83" s="3">
        <v>0.125</v>
      </c>
      <c r="I83" s="7">
        <f>D82/H83+1</f>
        <v>15.4</v>
      </c>
      <c r="J83" s="10">
        <f>C82+2*(E82/2)</f>
        <v>3.8</v>
      </c>
      <c r="K83" s="11"/>
      <c r="L83" s="11"/>
      <c r="M83" s="14">
        <f>$M$5*J83*I83</f>
        <v>92.476049382716042</v>
      </c>
      <c r="N83" s="11"/>
    </row>
    <row r="84" spans="2:14" x14ac:dyDescent="0.25">
      <c r="B84" s="11"/>
      <c r="C84" s="11"/>
      <c r="D84" s="11"/>
      <c r="E84" s="11"/>
      <c r="F84" s="11" t="s">
        <v>10</v>
      </c>
      <c r="G84" s="3">
        <v>10</v>
      </c>
      <c r="H84" s="3">
        <v>0.2</v>
      </c>
      <c r="I84" s="7">
        <f>C82/H84+1</f>
        <v>15.499999999999998</v>
      </c>
      <c r="J84" s="10">
        <f>D82+2*(E82/2)</f>
        <v>2.7</v>
      </c>
      <c r="K84" s="14">
        <f>$K$5*J84*I84</f>
        <v>25.833333333333332</v>
      </c>
      <c r="L84" s="11"/>
      <c r="M84" s="11"/>
      <c r="N84" s="11"/>
    </row>
    <row r="85" spans="2:14" x14ac:dyDescent="0.25">
      <c r="B85" s="11"/>
      <c r="C85" s="11"/>
      <c r="D85" s="11"/>
      <c r="E85" s="11"/>
      <c r="F85" s="11" t="s">
        <v>12</v>
      </c>
      <c r="G85" s="3">
        <v>10</v>
      </c>
      <c r="H85" s="3">
        <v>0.2</v>
      </c>
      <c r="I85" s="7">
        <f>D82/H85+1</f>
        <v>10</v>
      </c>
      <c r="J85" s="10">
        <f>C82+2*(E82/2)</f>
        <v>3.8</v>
      </c>
      <c r="K85" s="14">
        <f>$K$5*J85*I85</f>
        <v>23.456790123456788</v>
      </c>
      <c r="L85" s="11"/>
      <c r="M85" s="11"/>
      <c r="N85" s="11"/>
    </row>
    <row r="86" spans="2:14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2:14" x14ac:dyDescent="0.25">
      <c r="B87" s="11" t="s">
        <v>30</v>
      </c>
      <c r="C87" s="11">
        <v>2.8</v>
      </c>
      <c r="D87" s="11">
        <v>1.85</v>
      </c>
      <c r="E87" s="11">
        <v>0.83</v>
      </c>
      <c r="F87" s="11" t="s">
        <v>10</v>
      </c>
      <c r="G87" s="11">
        <v>16</v>
      </c>
      <c r="H87" s="11">
        <v>0.13500000000000001</v>
      </c>
      <c r="I87" s="7">
        <f>C87/H87+1</f>
        <v>21.740740740740737</v>
      </c>
      <c r="J87" s="10">
        <f>D87+2*(E87/2)</f>
        <v>2.68</v>
      </c>
      <c r="K87" s="11"/>
      <c r="L87" s="11"/>
      <c r="M87" s="14">
        <f>$M$5*I87*J87</f>
        <v>92.073379058070401</v>
      </c>
      <c r="N87" s="11"/>
    </row>
    <row r="88" spans="2:14" x14ac:dyDescent="0.25">
      <c r="B88" s="11"/>
      <c r="C88" s="11"/>
      <c r="D88" s="11"/>
      <c r="E88" s="11"/>
      <c r="F88" s="11" t="s">
        <v>11</v>
      </c>
      <c r="G88" s="11">
        <v>16</v>
      </c>
      <c r="H88" s="11">
        <v>0.13500000000000001</v>
      </c>
      <c r="I88" s="7">
        <f>D87/H88+1</f>
        <v>14.703703703703704</v>
      </c>
      <c r="J88" s="10">
        <f>C87+2*(E87/2)</f>
        <v>3.63</v>
      </c>
      <c r="K88" s="11"/>
      <c r="L88" s="11"/>
      <c r="M88" s="14">
        <f>$M$5*J88*I88</f>
        <v>84.344801097393685</v>
      </c>
      <c r="N88" s="11"/>
    </row>
    <row r="89" spans="2:14" x14ac:dyDescent="0.25">
      <c r="B89" s="11"/>
      <c r="C89" s="11"/>
      <c r="D89" s="11"/>
      <c r="E89" s="11"/>
      <c r="F89" s="11" t="s">
        <v>10</v>
      </c>
      <c r="G89" s="11">
        <v>10</v>
      </c>
      <c r="H89" s="11">
        <v>0.2</v>
      </c>
      <c r="I89" s="7">
        <f>C87/H89+1</f>
        <v>14.999999999999998</v>
      </c>
      <c r="J89" s="10">
        <f>D87+2*(E87/2)</f>
        <v>2.68</v>
      </c>
      <c r="K89" s="14">
        <f>$K$5*J89*I89</f>
        <v>24.814814814814813</v>
      </c>
      <c r="L89" s="11"/>
      <c r="M89" s="11"/>
      <c r="N89" s="11"/>
    </row>
    <row r="90" spans="2:14" x14ac:dyDescent="0.25">
      <c r="B90" s="11"/>
      <c r="C90" s="11"/>
      <c r="D90" s="11"/>
      <c r="E90" s="11"/>
      <c r="F90" s="11" t="s">
        <v>12</v>
      </c>
      <c r="G90" s="11">
        <v>10</v>
      </c>
      <c r="H90" s="11">
        <v>0.2</v>
      </c>
      <c r="I90" s="7">
        <f>D87/H90+1</f>
        <v>10.25</v>
      </c>
      <c r="J90" s="10">
        <f>C87+2*(E87/2)</f>
        <v>3.63</v>
      </c>
      <c r="K90" s="14">
        <f>$K$5*J90*I90</f>
        <v>22.967592592592588</v>
      </c>
      <c r="L90" s="11"/>
      <c r="M90" s="11"/>
      <c r="N90" s="11"/>
    </row>
    <row r="91" spans="2:14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2:14" x14ac:dyDescent="0.25">
      <c r="B92" s="11" t="s">
        <v>31</v>
      </c>
      <c r="C92" s="11">
        <v>2.6</v>
      </c>
      <c r="D92" s="11">
        <v>2.25</v>
      </c>
      <c r="E92" s="11">
        <v>0.83</v>
      </c>
      <c r="F92" s="11" t="s">
        <v>10</v>
      </c>
      <c r="G92" s="11">
        <v>16</v>
      </c>
      <c r="H92" s="11">
        <v>0.13500000000000001</v>
      </c>
      <c r="I92" s="7">
        <f>C92/H92+1</f>
        <v>20.25925925925926</v>
      </c>
      <c r="J92" s="10">
        <f>D92+2*(E92/2)</f>
        <v>3.08</v>
      </c>
      <c r="K92" s="11"/>
      <c r="L92" s="11"/>
      <c r="M92" s="14">
        <f>M5*J92*I92</f>
        <v>98.605066300868771</v>
      </c>
      <c r="N92" s="11"/>
    </row>
    <row r="93" spans="2:14" x14ac:dyDescent="0.25">
      <c r="B93" s="11"/>
      <c r="C93" s="11"/>
      <c r="D93" s="11"/>
      <c r="E93" s="11"/>
      <c r="F93" s="11" t="s">
        <v>11</v>
      </c>
      <c r="G93" s="11">
        <v>16</v>
      </c>
      <c r="H93" s="11">
        <v>0.13500000000000001</v>
      </c>
      <c r="I93" s="7">
        <f>D92/H93+1</f>
        <v>17.666666666666664</v>
      </c>
      <c r="J93" s="10">
        <f>C92+2*(E92/2)</f>
        <v>3.43</v>
      </c>
      <c r="K93" s="11"/>
      <c r="L93" s="11"/>
      <c r="M93" s="14">
        <f>M5*J93*I93</f>
        <v>95.757695473251019</v>
      </c>
      <c r="N93" s="11"/>
    </row>
    <row r="94" spans="2:14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2:14" x14ac:dyDescent="0.25">
      <c r="B95" s="11" t="s">
        <v>32</v>
      </c>
      <c r="C95" s="11">
        <v>2.6</v>
      </c>
      <c r="D95" s="11">
        <v>2.25</v>
      </c>
      <c r="E95" s="11">
        <v>0.83</v>
      </c>
      <c r="F95" s="11" t="s">
        <v>10</v>
      </c>
      <c r="G95" s="10">
        <v>16</v>
      </c>
      <c r="H95" s="10">
        <v>0.125</v>
      </c>
      <c r="I95" s="7">
        <f>C95/H95+1</f>
        <v>21.8</v>
      </c>
      <c r="J95" s="10">
        <f>D95+2*(E95/2)</f>
        <v>3.08</v>
      </c>
      <c r="K95" s="10"/>
      <c r="L95" s="10"/>
      <c r="M95" s="7">
        <f>$M$5*I95*J95</f>
        <v>106.10409876543211</v>
      </c>
      <c r="N95" s="10"/>
    </row>
    <row r="96" spans="2:14" x14ac:dyDescent="0.25">
      <c r="B96" s="11"/>
      <c r="C96" s="11"/>
      <c r="D96" s="11"/>
      <c r="E96" s="11"/>
      <c r="F96" s="11" t="s">
        <v>11</v>
      </c>
      <c r="G96" s="10">
        <v>16</v>
      </c>
      <c r="H96" s="10">
        <v>0.125</v>
      </c>
      <c r="I96" s="7">
        <f>D95/H96+1</f>
        <v>19</v>
      </c>
      <c r="J96" s="10">
        <f>C95+2*(E95/2)</f>
        <v>3.43</v>
      </c>
      <c r="K96" s="10"/>
      <c r="L96" s="10"/>
      <c r="M96" s="7">
        <f>$M$5*J96*I96</f>
        <v>102.98469135802469</v>
      </c>
      <c r="N96" s="10"/>
    </row>
    <row r="97" spans="2:14" x14ac:dyDescent="0.25">
      <c r="B97" s="11"/>
      <c r="C97" s="11"/>
      <c r="D97" s="11"/>
      <c r="E97" s="11"/>
      <c r="F97" s="11" t="s">
        <v>10</v>
      </c>
      <c r="G97" s="10">
        <v>10</v>
      </c>
      <c r="H97" s="10">
        <v>0.2</v>
      </c>
      <c r="I97" s="7">
        <f>C95/H97+1</f>
        <v>14</v>
      </c>
      <c r="J97" s="10">
        <f>D95+2*(E95/2)</f>
        <v>3.08</v>
      </c>
      <c r="K97" s="7">
        <f>$K$5*J97*I97</f>
        <v>26.617283950617285</v>
      </c>
      <c r="L97" s="10"/>
      <c r="M97" s="10"/>
      <c r="N97" s="10"/>
    </row>
    <row r="98" spans="2:14" x14ac:dyDescent="0.25">
      <c r="B98" s="11"/>
      <c r="C98" s="11"/>
      <c r="D98" s="11"/>
      <c r="E98" s="11"/>
      <c r="F98" s="11" t="s">
        <v>12</v>
      </c>
      <c r="G98" s="10">
        <v>10</v>
      </c>
      <c r="H98" s="10">
        <v>0.2</v>
      </c>
      <c r="I98" s="7">
        <f>D95/H98+1</f>
        <v>12.25</v>
      </c>
      <c r="J98" s="10">
        <f>C95+2*(E95/2)</f>
        <v>3.43</v>
      </c>
      <c r="K98" s="7">
        <f>$K$5*J98*I98</f>
        <v>25.936728395061728</v>
      </c>
      <c r="L98" s="10"/>
      <c r="M98" s="10"/>
      <c r="N98" s="10"/>
    </row>
    <row r="99" spans="2:14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2:14" x14ac:dyDescent="0.25">
      <c r="B100" s="11" t="s">
        <v>33</v>
      </c>
      <c r="C100" s="11">
        <v>4.274</v>
      </c>
      <c r="D100" s="11">
        <v>3.57</v>
      </c>
      <c r="E100" s="11">
        <v>0.8</v>
      </c>
      <c r="F100" s="11" t="s">
        <v>10</v>
      </c>
      <c r="G100" s="10">
        <v>16</v>
      </c>
      <c r="H100" s="10">
        <v>0.15</v>
      </c>
      <c r="I100" s="7">
        <f>C100/H100+1</f>
        <v>29.493333333333336</v>
      </c>
      <c r="J100" s="7">
        <f>D100+2*(0.8/2)</f>
        <v>4.37</v>
      </c>
      <c r="K100" s="10"/>
      <c r="L100" s="10"/>
      <c r="M100" s="12">
        <f>$M$5*J100*I100</f>
        <v>203.67149300411523</v>
      </c>
      <c r="N100" s="10"/>
    </row>
    <row r="101" spans="2:14" x14ac:dyDescent="0.25">
      <c r="B101" s="11"/>
      <c r="C101" s="11"/>
      <c r="D101" s="11"/>
      <c r="E101" s="11"/>
      <c r="F101" s="11" t="s">
        <v>11</v>
      </c>
      <c r="G101" s="10">
        <v>16</v>
      </c>
      <c r="H101" s="10">
        <v>0.15</v>
      </c>
      <c r="I101" s="7">
        <f>D100/H101+1</f>
        <v>24.8</v>
      </c>
      <c r="J101" s="7">
        <f>C100+2*(0.8/2)</f>
        <v>5.0739999999999998</v>
      </c>
      <c r="K101" s="10"/>
      <c r="L101" s="10"/>
      <c r="M101" s="12">
        <f t="shared" ref="M101:M108" si="0">$M$5*J101*I101</f>
        <v>198.85068641975309</v>
      </c>
      <c r="N101" s="10"/>
    </row>
    <row r="102" spans="2:14" x14ac:dyDescent="0.25">
      <c r="B102" s="11"/>
      <c r="C102" s="11"/>
      <c r="D102" s="11"/>
      <c r="E102" s="11"/>
      <c r="F102" s="11" t="s">
        <v>10</v>
      </c>
      <c r="G102" s="10">
        <v>16</v>
      </c>
      <c r="H102" s="8">
        <v>0.22500000000000001</v>
      </c>
      <c r="I102" s="7">
        <f>C100/H102+1</f>
        <v>19.995555555555555</v>
      </c>
      <c r="J102" s="7">
        <f>D100+2*(E100/2)</f>
        <v>4.37</v>
      </c>
      <c r="K102" s="10"/>
      <c r="L102" s="10"/>
      <c r="M102" s="12">
        <f t="shared" si="0"/>
        <v>138.08288834019203</v>
      </c>
      <c r="N102" s="10"/>
    </row>
    <row r="103" spans="2:14" x14ac:dyDescent="0.25">
      <c r="B103" s="11"/>
      <c r="C103" s="11"/>
      <c r="D103" s="11"/>
      <c r="E103" s="11"/>
      <c r="F103" s="11" t="s">
        <v>12</v>
      </c>
      <c r="G103" s="10">
        <v>16</v>
      </c>
      <c r="H103" s="8">
        <v>0.22500000000000001</v>
      </c>
      <c r="I103" s="7">
        <f>D100/H103+1</f>
        <v>16.866666666666667</v>
      </c>
      <c r="J103" s="7">
        <f>C100+2*(E100/2)</f>
        <v>5.0739999999999998</v>
      </c>
      <c r="K103" s="10"/>
      <c r="L103" s="10"/>
      <c r="M103" s="12">
        <f t="shared" si="0"/>
        <v>135.23984855967078</v>
      </c>
      <c r="N103" s="10"/>
    </row>
    <row r="104" spans="2:14" x14ac:dyDescent="0.25">
      <c r="B104" s="11"/>
      <c r="C104" s="11"/>
      <c r="D104" s="11"/>
      <c r="E104" s="11"/>
      <c r="F104" s="11" t="s">
        <v>34</v>
      </c>
      <c r="G104" s="10">
        <v>16</v>
      </c>
      <c r="H104" s="10"/>
      <c r="I104" s="10">
        <v>2</v>
      </c>
      <c r="J104" s="7">
        <f>C100</f>
        <v>4.274</v>
      </c>
      <c r="K104" s="10"/>
      <c r="L104" s="10"/>
      <c r="M104" s="12">
        <f t="shared" si="0"/>
        <v>13.507950617283949</v>
      </c>
      <c r="N104" s="10"/>
    </row>
    <row r="105" spans="2:14" x14ac:dyDescent="0.25">
      <c r="B105" s="11"/>
      <c r="C105" s="11"/>
      <c r="D105" s="11"/>
      <c r="E105" s="11"/>
      <c r="F105" s="11" t="s">
        <v>34</v>
      </c>
      <c r="G105" s="10">
        <v>16</v>
      </c>
      <c r="H105" s="10"/>
      <c r="I105" s="10">
        <v>2</v>
      </c>
      <c r="J105" s="7">
        <f>D100</f>
        <v>3.57</v>
      </c>
      <c r="K105" s="10"/>
      <c r="L105" s="10"/>
      <c r="M105" s="12">
        <f t="shared" si="0"/>
        <v>11.282962962962962</v>
      </c>
      <c r="N105" s="10"/>
    </row>
    <row r="106" spans="2:14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2:14" x14ac:dyDescent="0.25">
      <c r="B107" s="11" t="s">
        <v>35</v>
      </c>
      <c r="C107" s="11">
        <v>2.6</v>
      </c>
      <c r="D107" s="11">
        <v>2.25</v>
      </c>
      <c r="E107" s="11">
        <v>0.83</v>
      </c>
      <c r="F107" s="11" t="s">
        <v>10</v>
      </c>
      <c r="G107" s="3">
        <v>16</v>
      </c>
      <c r="H107" s="3">
        <v>0.125</v>
      </c>
      <c r="I107" s="7">
        <f>C107/H107+1</f>
        <v>21.8</v>
      </c>
      <c r="J107" s="7">
        <f>D107+2*(E107/2)</f>
        <v>3.08</v>
      </c>
      <c r="K107" s="10"/>
      <c r="L107" s="10"/>
      <c r="M107" s="12">
        <f t="shared" si="0"/>
        <v>106.1040987654321</v>
      </c>
      <c r="N107" s="10"/>
    </row>
    <row r="108" spans="2:14" x14ac:dyDescent="0.25">
      <c r="B108" s="11"/>
      <c r="C108" s="11"/>
      <c r="D108" s="11"/>
      <c r="E108" s="11"/>
      <c r="F108" s="11" t="s">
        <v>11</v>
      </c>
      <c r="G108" s="3">
        <v>16</v>
      </c>
      <c r="H108" s="10">
        <v>0.125</v>
      </c>
      <c r="I108" s="7">
        <f>D107/H108+1</f>
        <v>19</v>
      </c>
      <c r="J108" s="7">
        <f>C107+2*(E107/2)</f>
        <v>3.43</v>
      </c>
      <c r="K108" s="10"/>
      <c r="L108" s="10"/>
      <c r="M108" s="12">
        <f t="shared" si="0"/>
        <v>102.98469135802469</v>
      </c>
      <c r="N108" s="10"/>
    </row>
    <row r="109" spans="2:14" x14ac:dyDescent="0.25">
      <c r="B109" s="11"/>
      <c r="C109" s="11"/>
      <c r="D109" s="11"/>
      <c r="E109" s="11"/>
      <c r="F109" s="11" t="s">
        <v>10</v>
      </c>
      <c r="G109" s="3">
        <v>10</v>
      </c>
      <c r="H109" s="10">
        <v>0.2</v>
      </c>
      <c r="I109" s="7">
        <f>C107/H109+1</f>
        <v>14</v>
      </c>
      <c r="J109" s="7">
        <f>D107+2*(E107/2)</f>
        <v>3.08</v>
      </c>
      <c r="K109" s="10">
        <f>K5*J109*I109</f>
        <v>26.617283950617285</v>
      </c>
      <c r="L109" s="10"/>
      <c r="M109" s="10"/>
      <c r="N109" s="10"/>
    </row>
    <row r="110" spans="2:14" x14ac:dyDescent="0.25">
      <c r="B110" s="11"/>
      <c r="C110" s="11"/>
      <c r="D110" s="11"/>
      <c r="E110" s="11"/>
      <c r="F110" s="11" t="s">
        <v>12</v>
      </c>
      <c r="G110" s="3">
        <v>10</v>
      </c>
      <c r="H110" s="10">
        <v>0.2</v>
      </c>
      <c r="I110" s="7">
        <f>D107/H110+1</f>
        <v>12.25</v>
      </c>
      <c r="J110" s="7">
        <f>C107+2*(E107/2)</f>
        <v>3.43</v>
      </c>
      <c r="K110" s="10">
        <f>K5*J110*I110</f>
        <v>25.936728395061728</v>
      </c>
      <c r="L110" s="10"/>
      <c r="M110" s="10"/>
      <c r="N110" s="10"/>
    </row>
    <row r="111" spans="2:14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2:14" x14ac:dyDescent="0.25">
      <c r="B112" s="11" t="s">
        <v>36</v>
      </c>
      <c r="C112" s="11">
        <v>2.2000000000000002</v>
      </c>
      <c r="D112" s="11">
        <v>1.9</v>
      </c>
      <c r="E112" s="11">
        <v>0.75</v>
      </c>
      <c r="F112" s="11" t="s">
        <v>10</v>
      </c>
      <c r="G112" s="3">
        <v>12</v>
      </c>
      <c r="H112" s="3">
        <v>0.1</v>
      </c>
      <c r="I112" s="7">
        <f>C112/H112+1</f>
        <v>23</v>
      </c>
      <c r="J112" s="7">
        <f>D112+2*(E112/2)</f>
        <v>2.65</v>
      </c>
      <c r="K112" s="11"/>
      <c r="L112" s="13">
        <f>$L$5*J112*I112</f>
        <v>54.17777777777777</v>
      </c>
      <c r="M112" s="11"/>
      <c r="N112" s="11"/>
    </row>
    <row r="113" spans="2:14" x14ac:dyDescent="0.25">
      <c r="B113" s="11"/>
      <c r="C113" s="11"/>
      <c r="D113" s="11"/>
      <c r="E113" s="11"/>
      <c r="F113" s="11" t="s">
        <v>11</v>
      </c>
      <c r="G113" s="3">
        <v>12</v>
      </c>
      <c r="H113" s="3">
        <v>0.1</v>
      </c>
      <c r="I113" s="7">
        <f>D112/H113+1</f>
        <v>19.999999999999996</v>
      </c>
      <c r="J113" s="7">
        <f>C112+2*(E112/2)</f>
        <v>2.95</v>
      </c>
      <c r="K113" s="11"/>
      <c r="L113" s="13">
        <f>$L$5*J113*I113</f>
        <v>52.444444444444436</v>
      </c>
      <c r="M113" s="11"/>
      <c r="N113" s="11"/>
    </row>
    <row r="114" spans="2:14" x14ac:dyDescent="0.25">
      <c r="B114" s="11"/>
      <c r="C114" s="11"/>
      <c r="D114" s="11"/>
      <c r="E114" s="11"/>
      <c r="F114" s="11" t="s">
        <v>10</v>
      </c>
      <c r="G114" s="3">
        <v>10</v>
      </c>
      <c r="H114" s="3">
        <v>0.3</v>
      </c>
      <c r="I114" s="7">
        <f>C112/H114+1</f>
        <v>8.3333333333333339</v>
      </c>
      <c r="J114" s="7">
        <f>D112+2*(E112/2)</f>
        <v>2.65</v>
      </c>
      <c r="K114" s="14">
        <f>K5*J114*I114</f>
        <v>13.631687242798355</v>
      </c>
      <c r="L114" s="11"/>
      <c r="M114" s="11"/>
      <c r="N114" s="11"/>
    </row>
    <row r="115" spans="2:14" x14ac:dyDescent="0.25">
      <c r="B115" s="11"/>
      <c r="C115" s="11"/>
      <c r="D115" s="11"/>
      <c r="E115" s="11"/>
      <c r="F115" s="11" t="s">
        <v>12</v>
      </c>
      <c r="G115" s="3">
        <v>10</v>
      </c>
      <c r="H115" s="3">
        <v>0.3</v>
      </c>
      <c r="I115" s="7">
        <f>D112/H115+1</f>
        <v>7.333333333333333</v>
      </c>
      <c r="J115" s="7">
        <f>C112+2*(E112/2)</f>
        <v>2.95</v>
      </c>
      <c r="K115" s="14">
        <f>K5*J115*I115</f>
        <v>13.353909465020577</v>
      </c>
      <c r="L115" s="11"/>
      <c r="M115" s="11"/>
      <c r="N115" s="11"/>
    </row>
    <row r="116" spans="2:14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2:14" x14ac:dyDescent="0.25">
      <c r="B117" s="11" t="s">
        <v>37</v>
      </c>
      <c r="C117" s="11">
        <v>2.85</v>
      </c>
      <c r="D117" s="11">
        <v>1.9</v>
      </c>
      <c r="E117" s="11">
        <v>0.9</v>
      </c>
      <c r="F117" s="11" t="s">
        <v>10</v>
      </c>
      <c r="G117" s="3">
        <v>16</v>
      </c>
      <c r="H117" s="3">
        <v>0.125</v>
      </c>
      <c r="I117" s="11">
        <f>C117/H117+1</f>
        <v>23.8</v>
      </c>
      <c r="J117" s="7">
        <f>D117+2*(E117/2)</f>
        <v>2.8</v>
      </c>
      <c r="K117" s="11"/>
      <c r="L117" s="11"/>
      <c r="M117" s="15">
        <f>M5*J117*I117</f>
        <v>105.30765432098765</v>
      </c>
      <c r="N117" s="11"/>
    </row>
    <row r="118" spans="2:14" x14ac:dyDescent="0.25">
      <c r="B118" s="11"/>
      <c r="C118" s="11"/>
      <c r="D118" s="11"/>
      <c r="E118" s="11"/>
      <c r="F118" s="11" t="s">
        <v>11</v>
      </c>
      <c r="G118" s="3">
        <v>16</v>
      </c>
      <c r="H118" s="3">
        <v>0.125</v>
      </c>
      <c r="I118" s="11">
        <f>D117/H118+1</f>
        <v>16.2</v>
      </c>
      <c r="J118" s="7">
        <f>C117+2*(E117/2)</f>
        <v>3.75</v>
      </c>
      <c r="K118" s="11"/>
      <c r="L118" s="11"/>
      <c r="M118" s="11">
        <f>M5*J118*I118</f>
        <v>95.999999999999986</v>
      </c>
      <c r="N118" s="11"/>
    </row>
    <row r="119" spans="2:14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2:14" x14ac:dyDescent="0.25">
      <c r="B120" s="11" t="s">
        <v>38</v>
      </c>
      <c r="C120" s="11">
        <v>4.96</v>
      </c>
      <c r="D120" s="11">
        <v>2.1800000000000002</v>
      </c>
      <c r="E120" s="11">
        <v>0.9</v>
      </c>
      <c r="F120" s="11" t="s">
        <v>10</v>
      </c>
      <c r="G120" s="10">
        <v>16</v>
      </c>
      <c r="H120" s="10">
        <v>0.1</v>
      </c>
      <c r="I120" s="7">
        <f>C120/H120+1</f>
        <v>50.599999999999994</v>
      </c>
      <c r="J120" s="7">
        <f>D120+2*(E120/2)</f>
        <v>3.08</v>
      </c>
      <c r="K120" s="10"/>
      <c r="L120" s="10"/>
      <c r="M120" s="12">
        <f>M5*J120*I120</f>
        <v>246.2783209876543</v>
      </c>
      <c r="N120" s="10"/>
    </row>
    <row r="121" spans="2:14" x14ac:dyDescent="0.25">
      <c r="B121" s="11"/>
      <c r="C121" s="11"/>
      <c r="D121" s="11"/>
      <c r="E121" s="11"/>
      <c r="F121" s="11" t="s">
        <v>11</v>
      </c>
      <c r="G121" s="10">
        <v>16</v>
      </c>
      <c r="H121" s="10">
        <v>0.1</v>
      </c>
      <c r="I121" s="7">
        <f>D120/H121+1</f>
        <v>22.8</v>
      </c>
      <c r="J121" s="7">
        <f>C120+2*(E120/2)</f>
        <v>5.86</v>
      </c>
      <c r="K121" s="10"/>
      <c r="L121" s="10"/>
      <c r="M121" s="12">
        <f>M5*J121*I121</f>
        <v>211.13362962962964</v>
      </c>
      <c r="N121" s="10"/>
    </row>
    <row r="122" spans="2:14" x14ac:dyDescent="0.25">
      <c r="B122" s="11"/>
      <c r="C122" s="11"/>
      <c r="D122" s="11"/>
      <c r="E122" s="11"/>
      <c r="F122" s="11" t="s">
        <v>10</v>
      </c>
      <c r="G122" s="10">
        <v>12</v>
      </c>
      <c r="H122" s="10">
        <v>0.2</v>
      </c>
      <c r="I122" s="7">
        <f>C120/H122+1</f>
        <v>25.799999999999997</v>
      </c>
      <c r="J122" s="7">
        <f>D120+2*(E120/2)</f>
        <v>3.08</v>
      </c>
      <c r="K122" s="10"/>
      <c r="L122" s="12">
        <f>L5*J122*I122</f>
        <v>70.634666666666661</v>
      </c>
      <c r="M122" s="7"/>
      <c r="N122" s="10"/>
    </row>
    <row r="123" spans="2:14" x14ac:dyDescent="0.25">
      <c r="B123" s="11"/>
      <c r="C123" s="11"/>
      <c r="D123" s="11"/>
      <c r="E123" s="11"/>
      <c r="F123" s="11" t="s">
        <v>12</v>
      </c>
      <c r="G123" s="10">
        <v>12</v>
      </c>
      <c r="H123" s="10">
        <v>0.2</v>
      </c>
      <c r="I123" s="7">
        <f>D120/H123+1</f>
        <v>11.9</v>
      </c>
      <c r="J123" s="7">
        <f>C120+2*(E120/2)</f>
        <v>5.86</v>
      </c>
      <c r="K123" s="10"/>
      <c r="L123" s="12">
        <f>L5*J123*I123</f>
        <v>61.985777777777777</v>
      </c>
      <c r="M123" s="7"/>
      <c r="N123" s="10"/>
    </row>
    <row r="124" spans="2:14" x14ac:dyDescent="0.25">
      <c r="B124" s="11"/>
      <c r="C124" s="11"/>
      <c r="D124" s="11"/>
      <c r="E124" s="11"/>
      <c r="F124" s="4" t="s">
        <v>39</v>
      </c>
      <c r="G124" s="3">
        <v>12</v>
      </c>
      <c r="H124" s="10"/>
      <c r="I124" s="10">
        <v>6</v>
      </c>
      <c r="J124" s="10">
        <v>4.96</v>
      </c>
      <c r="K124" s="10"/>
      <c r="L124" s="12">
        <f>L5*J124*I124</f>
        <v>26.453333333333333</v>
      </c>
      <c r="M124" s="10"/>
      <c r="N124" s="10"/>
    </row>
    <row r="125" spans="2:14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2:14" x14ac:dyDescent="0.25">
      <c r="B126" s="11" t="s">
        <v>40</v>
      </c>
      <c r="C126" s="11">
        <v>2.1</v>
      </c>
      <c r="D126" s="11">
        <v>1.65</v>
      </c>
      <c r="E126" s="11">
        <v>0.75</v>
      </c>
      <c r="F126" s="11" t="s">
        <v>10</v>
      </c>
      <c r="G126" s="10">
        <v>12</v>
      </c>
      <c r="H126" s="10">
        <v>0.115</v>
      </c>
      <c r="I126" s="7">
        <f>C126/H126+1</f>
        <v>19.260869565217391</v>
      </c>
      <c r="J126" s="7">
        <f>D126+2*(E126/2)</f>
        <v>2.4</v>
      </c>
      <c r="K126" s="10"/>
      <c r="L126" s="7">
        <f>L5*J126*I126</f>
        <v>41.089855072463763</v>
      </c>
      <c r="M126" s="12">
        <f>M11*J126*I126</f>
        <v>0</v>
      </c>
      <c r="N126" s="10"/>
    </row>
    <row r="127" spans="2:14" x14ac:dyDescent="0.25">
      <c r="B127" s="11"/>
      <c r="C127" s="11"/>
      <c r="D127" s="11"/>
      <c r="E127" s="11"/>
      <c r="F127" s="11" t="s">
        <v>11</v>
      </c>
      <c r="G127" s="10">
        <v>12</v>
      </c>
      <c r="H127" s="10">
        <v>0.115</v>
      </c>
      <c r="I127" s="7">
        <f>D126/H127+1</f>
        <v>15.34782608695652</v>
      </c>
      <c r="J127" s="7">
        <f>C126+2*(E126/2)</f>
        <v>2.85</v>
      </c>
      <c r="K127" s="10"/>
      <c r="L127" s="7">
        <f>L5*J127*I127</f>
        <v>38.881159420289848</v>
      </c>
      <c r="M127" s="12">
        <f>M11*J127*I127</f>
        <v>0</v>
      </c>
      <c r="N127" s="10"/>
    </row>
    <row r="128" spans="2:14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2:14" x14ac:dyDescent="0.25">
      <c r="B129" s="11" t="s">
        <v>41</v>
      </c>
      <c r="C129" s="11">
        <v>2.65</v>
      </c>
      <c r="D129" s="11">
        <v>2.15</v>
      </c>
      <c r="E129" s="11">
        <v>0.83</v>
      </c>
      <c r="F129" s="11" t="s">
        <v>10</v>
      </c>
      <c r="G129" s="10">
        <v>16</v>
      </c>
      <c r="H129" s="10">
        <v>0.13500000000000001</v>
      </c>
      <c r="I129" s="7">
        <f>C129/H129+1</f>
        <v>20.629629629629626</v>
      </c>
      <c r="J129" s="7">
        <f>D129+2*(E129/2)</f>
        <v>2.98</v>
      </c>
      <c r="K129" s="10"/>
      <c r="L129" s="7">
        <f>L8*J129*I129</f>
        <v>0</v>
      </c>
      <c r="M129" s="12">
        <f>M5*J129*I129</f>
        <v>97.147727480566957</v>
      </c>
      <c r="N129" s="10"/>
    </row>
    <row r="130" spans="2:14" x14ac:dyDescent="0.25">
      <c r="B130" s="11"/>
      <c r="C130" s="11"/>
      <c r="D130" s="11"/>
      <c r="E130" s="11"/>
      <c r="F130" s="11" t="s">
        <v>11</v>
      </c>
      <c r="G130" s="10">
        <v>16</v>
      </c>
      <c r="H130" s="10">
        <v>0.13500000000000001</v>
      </c>
      <c r="I130" s="7">
        <f>D129/H130+1</f>
        <v>16.925925925925924</v>
      </c>
      <c r="J130" s="7">
        <f>C129+2*(E129/2)</f>
        <v>3.48</v>
      </c>
      <c r="K130" s="10"/>
      <c r="L130" s="7">
        <f>L8*J130*I130</f>
        <v>0</v>
      </c>
      <c r="M130" s="12">
        <f>M5*J130*I130</f>
        <v>93.080054869684474</v>
      </c>
      <c r="N130" s="10"/>
    </row>
    <row r="131" spans="2:14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2:14" x14ac:dyDescent="0.25">
      <c r="B132" s="11" t="s">
        <v>42</v>
      </c>
      <c r="C132" s="11">
        <v>2.4</v>
      </c>
      <c r="D132" s="11">
        <v>1.8</v>
      </c>
      <c r="E132" s="11">
        <v>0.75</v>
      </c>
      <c r="F132" s="11" t="s">
        <v>10</v>
      </c>
      <c r="G132" s="10">
        <v>12</v>
      </c>
      <c r="H132" s="10">
        <v>0.115</v>
      </c>
      <c r="I132" s="7">
        <f>C132/H132+1</f>
        <v>21.869565217391301</v>
      </c>
      <c r="J132" s="7">
        <f>D132+2*(E132/2)</f>
        <v>2.5499999999999998</v>
      </c>
      <c r="K132" s="10"/>
      <c r="L132" s="7">
        <f>L5*J132*I132</f>
        <v>49.571014492753605</v>
      </c>
      <c r="M132" s="12">
        <f>M8*J132*I132</f>
        <v>0</v>
      </c>
      <c r="N132" s="10"/>
    </row>
    <row r="133" spans="2:14" x14ac:dyDescent="0.25">
      <c r="B133" s="11"/>
      <c r="C133" s="11"/>
      <c r="D133" s="11"/>
      <c r="E133" s="11"/>
      <c r="F133" s="11" t="s">
        <v>11</v>
      </c>
      <c r="G133" s="10">
        <v>12</v>
      </c>
      <c r="H133" s="10">
        <v>0.115</v>
      </c>
      <c r="I133" s="7">
        <f>D132/H133+1</f>
        <v>16.652173913043477</v>
      </c>
      <c r="J133" s="7">
        <f>C132+2*(E132/2)</f>
        <v>3.15</v>
      </c>
      <c r="K133" s="10"/>
      <c r="L133" s="7">
        <f>L5*J133*I133</f>
        <v>46.626086956521732</v>
      </c>
      <c r="M133" s="12">
        <f>M8*J133*I133</f>
        <v>0</v>
      </c>
      <c r="N133" s="10"/>
    </row>
    <row r="134" spans="2:14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2:14" x14ac:dyDescent="0.25">
      <c r="B135" s="11" t="s">
        <v>43</v>
      </c>
      <c r="C135" s="11">
        <v>2.4</v>
      </c>
      <c r="D135" s="11">
        <v>1.8</v>
      </c>
      <c r="E135" s="11">
        <v>0.75</v>
      </c>
      <c r="F135" s="11" t="s">
        <v>10</v>
      </c>
      <c r="G135" s="10">
        <v>12</v>
      </c>
      <c r="H135" s="10">
        <v>0.115</v>
      </c>
      <c r="I135" s="7">
        <f>C135/H135+1</f>
        <v>21.869565217391301</v>
      </c>
      <c r="J135" s="7">
        <f>D135+2*(E135/2)</f>
        <v>2.5499999999999998</v>
      </c>
      <c r="K135" s="10"/>
      <c r="L135" s="7">
        <f>L5*J135*I135</f>
        <v>49.571014492753605</v>
      </c>
      <c r="M135" s="12">
        <f>M11*J135*I135</f>
        <v>0</v>
      </c>
      <c r="N135" s="10"/>
    </row>
    <row r="136" spans="2:14" x14ac:dyDescent="0.25">
      <c r="B136" s="11"/>
      <c r="C136" s="11"/>
      <c r="D136" s="11"/>
      <c r="E136" s="11"/>
      <c r="F136" s="11" t="s">
        <v>11</v>
      </c>
      <c r="G136" s="10">
        <v>12</v>
      </c>
      <c r="H136" s="10">
        <v>0.115</v>
      </c>
      <c r="I136" s="7">
        <f>D135/H136+1</f>
        <v>16.652173913043477</v>
      </c>
      <c r="J136" s="7">
        <f>C135+2*(E135/2)</f>
        <v>3.15</v>
      </c>
      <c r="K136" s="10"/>
      <c r="L136" s="7">
        <f>L5*J136*I136</f>
        <v>46.626086956521732</v>
      </c>
      <c r="M136" s="12">
        <f>M11*J136*I136</f>
        <v>0</v>
      </c>
      <c r="N136" s="10"/>
    </row>
    <row r="137" spans="2:14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2:14" x14ac:dyDescent="0.25">
      <c r="B138" s="11" t="s">
        <v>40</v>
      </c>
      <c r="C138" s="11">
        <v>2.1</v>
      </c>
      <c r="D138" s="11">
        <v>1.65</v>
      </c>
      <c r="E138" s="11">
        <v>0.75</v>
      </c>
      <c r="F138" s="11" t="s">
        <v>10</v>
      </c>
      <c r="G138" s="10">
        <v>12</v>
      </c>
      <c r="H138" s="10">
        <v>0.115</v>
      </c>
      <c r="I138" s="7">
        <f>C138/H138+1</f>
        <v>19.260869565217391</v>
      </c>
      <c r="J138" s="7">
        <f>D138+2*(E138/2)</f>
        <v>2.4</v>
      </c>
      <c r="K138" s="10"/>
      <c r="L138" s="7">
        <f>L5*J138*I138</f>
        <v>41.089855072463763</v>
      </c>
      <c r="M138" s="12">
        <f>M23*J138*I138</f>
        <v>0</v>
      </c>
      <c r="N138" s="10"/>
    </row>
    <row r="139" spans="2:14" x14ac:dyDescent="0.25">
      <c r="B139" s="11"/>
      <c r="C139" s="11"/>
      <c r="D139" s="11"/>
      <c r="E139" s="11"/>
      <c r="F139" s="11" t="s">
        <v>11</v>
      </c>
      <c r="G139" s="10">
        <v>12</v>
      </c>
      <c r="H139" s="10">
        <v>0.115</v>
      </c>
      <c r="I139" s="7">
        <f>D138/H139+1</f>
        <v>15.34782608695652</v>
      </c>
      <c r="J139" s="7">
        <f>C138+2*(E138/2)</f>
        <v>2.85</v>
      </c>
      <c r="K139" s="10"/>
      <c r="L139" s="7">
        <f>L5*J139*I139</f>
        <v>38.881159420289848</v>
      </c>
      <c r="M139" s="12">
        <f>M23*J139*I139</f>
        <v>0</v>
      </c>
      <c r="N139" s="10"/>
    </row>
    <row r="140" spans="2:14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2:14" x14ac:dyDescent="0.25">
      <c r="B141" s="11" t="s">
        <v>44</v>
      </c>
      <c r="C141" s="11">
        <v>2.65</v>
      </c>
      <c r="D141" s="11">
        <v>2.15</v>
      </c>
      <c r="E141" s="11">
        <v>0.83</v>
      </c>
      <c r="F141" s="11" t="s">
        <v>10</v>
      </c>
      <c r="G141" s="10">
        <v>16</v>
      </c>
      <c r="H141" s="10">
        <v>0.13500000000000001</v>
      </c>
      <c r="I141" s="7">
        <f>C141/H141+1</f>
        <v>20.629629629629626</v>
      </c>
      <c r="J141" s="7">
        <f>D141+2*(E141/2)</f>
        <v>2.98</v>
      </c>
      <c r="K141" s="10"/>
      <c r="L141" s="7"/>
      <c r="M141" s="12">
        <f>M5*J141*I141</f>
        <v>97.147727480566957</v>
      </c>
      <c r="N141" s="10"/>
    </row>
    <row r="142" spans="2:14" x14ac:dyDescent="0.25">
      <c r="B142" s="11"/>
      <c r="C142" s="11"/>
      <c r="D142" s="11"/>
      <c r="E142" s="11"/>
      <c r="F142" s="11" t="s">
        <v>11</v>
      </c>
      <c r="G142" s="10">
        <v>16</v>
      </c>
      <c r="H142" s="10">
        <v>0.13500000000000001</v>
      </c>
      <c r="I142" s="7">
        <f>D141/H142+1</f>
        <v>16.925925925925924</v>
      </c>
      <c r="J142" s="7">
        <f>C141+2*(E141/2)</f>
        <v>3.48</v>
      </c>
      <c r="K142" s="10"/>
      <c r="L142" s="7"/>
      <c r="M142" s="12">
        <f>M5*J142*I142</f>
        <v>93.080054869684474</v>
      </c>
      <c r="N142" s="10"/>
    </row>
    <row r="143" spans="2:14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2:14" x14ac:dyDescent="0.25">
      <c r="B144" s="11" t="s">
        <v>45</v>
      </c>
      <c r="C144" s="11">
        <v>4.96</v>
      </c>
      <c r="D144" s="11">
        <v>2.1800000000000002</v>
      </c>
      <c r="E144" s="11">
        <v>0.9</v>
      </c>
      <c r="F144" s="11" t="s">
        <v>10</v>
      </c>
      <c r="G144" s="10">
        <v>16</v>
      </c>
      <c r="H144" s="10">
        <v>0.1</v>
      </c>
      <c r="I144" s="7">
        <f>C144/H144+1</f>
        <v>50.599999999999994</v>
      </c>
      <c r="J144" s="7">
        <f>D144+2*(E144/2)</f>
        <v>3.08</v>
      </c>
      <c r="K144" s="10"/>
      <c r="L144" s="10"/>
      <c r="M144" s="12">
        <f>M5*J144*I144</f>
        <v>246.2783209876543</v>
      </c>
      <c r="N144" s="10"/>
    </row>
    <row r="145" spans="2:14" x14ac:dyDescent="0.25">
      <c r="B145" s="11"/>
      <c r="C145" s="11"/>
      <c r="D145" s="11"/>
      <c r="E145" s="11"/>
      <c r="F145" s="11" t="s">
        <v>11</v>
      </c>
      <c r="G145" s="10">
        <v>16</v>
      </c>
      <c r="H145" s="10">
        <v>0.1</v>
      </c>
      <c r="I145" s="7">
        <f>D144/H145+1</f>
        <v>22.8</v>
      </c>
      <c r="J145" s="7">
        <f>C144+2*(E144/2)</f>
        <v>5.86</v>
      </c>
      <c r="K145" s="10"/>
      <c r="L145" s="10"/>
      <c r="M145" s="12">
        <f>M5*J145*I145</f>
        <v>211.13362962962964</v>
      </c>
      <c r="N145" s="10"/>
    </row>
    <row r="146" spans="2:14" x14ac:dyDescent="0.25">
      <c r="B146" s="11"/>
      <c r="C146" s="11"/>
      <c r="D146" s="11"/>
      <c r="E146" s="11"/>
      <c r="F146" s="11" t="s">
        <v>10</v>
      </c>
      <c r="G146" s="10">
        <v>12</v>
      </c>
      <c r="H146" s="10">
        <v>0.2</v>
      </c>
      <c r="I146" s="7">
        <f>C144/H146+1</f>
        <v>25.799999999999997</v>
      </c>
      <c r="J146" s="7">
        <f>D144+2*(E144/2)</f>
        <v>3.08</v>
      </c>
      <c r="K146" s="10"/>
      <c r="L146" s="12">
        <f>L5*J146*I146</f>
        <v>70.634666666666661</v>
      </c>
      <c r="M146" s="7"/>
      <c r="N146" s="10"/>
    </row>
    <row r="147" spans="2:14" x14ac:dyDescent="0.25">
      <c r="B147" s="11"/>
      <c r="C147" s="11"/>
      <c r="D147" s="11"/>
      <c r="E147" s="11"/>
      <c r="F147" s="11" t="s">
        <v>12</v>
      </c>
      <c r="G147" s="10">
        <v>12</v>
      </c>
      <c r="H147" s="10">
        <v>0.2</v>
      </c>
      <c r="I147" s="7">
        <f>D144/H147+1</f>
        <v>11.9</v>
      </c>
      <c r="J147" s="7">
        <f>C144+2*(E144/2)</f>
        <v>5.86</v>
      </c>
      <c r="K147" s="10"/>
      <c r="L147" s="12">
        <f>L5*J147*I147</f>
        <v>61.985777777777777</v>
      </c>
      <c r="M147" s="7"/>
      <c r="N147" s="10"/>
    </row>
    <row r="148" spans="2:14" x14ac:dyDescent="0.25">
      <c r="B148" s="11"/>
      <c r="C148" s="11"/>
      <c r="D148" s="11"/>
      <c r="E148" s="11"/>
      <c r="F148" s="4" t="s">
        <v>39</v>
      </c>
      <c r="G148" s="3">
        <v>12</v>
      </c>
      <c r="H148" s="10"/>
      <c r="I148" s="10">
        <v>6</v>
      </c>
      <c r="J148" s="10">
        <v>4.96</v>
      </c>
      <c r="K148" s="10"/>
      <c r="L148" s="12">
        <f>L5*J148*I148</f>
        <v>26.453333333333333</v>
      </c>
      <c r="M148" s="10"/>
      <c r="N148" s="10"/>
    </row>
    <row r="149" spans="2:14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2:14" x14ac:dyDescent="0.25">
      <c r="B150" s="9" t="s">
        <v>46</v>
      </c>
      <c r="C150" s="9">
        <v>2.4500000000000002</v>
      </c>
      <c r="D150" s="9">
        <v>1.8</v>
      </c>
      <c r="E150" s="9">
        <v>0.7</v>
      </c>
      <c r="F150" s="9" t="s">
        <v>10</v>
      </c>
      <c r="G150" s="9">
        <v>12</v>
      </c>
      <c r="H150" s="9">
        <v>0.125</v>
      </c>
      <c r="I150" s="16">
        <f>C150/H150+1</f>
        <v>20.6</v>
      </c>
      <c r="J150" s="16">
        <f>D150+2*(E150/2)</f>
        <v>2.5</v>
      </c>
      <c r="K150" s="9"/>
      <c r="L150" s="16">
        <f>L5*J150*I150</f>
        <v>45.777777777777786</v>
      </c>
      <c r="M150" s="17"/>
      <c r="N150" s="9"/>
    </row>
    <row r="151" spans="2:14" x14ac:dyDescent="0.25">
      <c r="B151" s="9"/>
      <c r="C151" s="9"/>
      <c r="D151" s="9"/>
      <c r="E151" s="9"/>
      <c r="F151" s="9" t="s">
        <v>11</v>
      </c>
      <c r="G151" s="9">
        <v>12</v>
      </c>
      <c r="H151" s="9">
        <v>0.125</v>
      </c>
      <c r="I151" s="16">
        <f>D150/H151+1</f>
        <v>15.4</v>
      </c>
      <c r="J151" s="16">
        <f>C150+2*(E150/2)</f>
        <v>3.1500000000000004</v>
      </c>
      <c r="K151" s="9"/>
      <c r="L151" s="16">
        <f>L5*J151*I151</f>
        <v>43.120000000000005</v>
      </c>
      <c r="M151" s="17"/>
      <c r="N151" s="9"/>
    </row>
    <row r="152" spans="2:14" x14ac:dyDescent="0.25"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</row>
    <row r="153" spans="2:14" x14ac:dyDescent="0.25">
      <c r="B153" s="9" t="s">
        <v>47</v>
      </c>
      <c r="C153" s="19">
        <v>3.6640000000000001</v>
      </c>
      <c r="D153" s="19">
        <v>3.57</v>
      </c>
      <c r="E153" s="9">
        <v>0.8</v>
      </c>
      <c r="F153" s="11" t="s">
        <v>10</v>
      </c>
      <c r="G153" s="10">
        <v>16</v>
      </c>
      <c r="H153" s="10">
        <v>0.15</v>
      </c>
      <c r="I153" s="7">
        <f>C153/H153+1</f>
        <v>25.426666666666669</v>
      </c>
      <c r="J153" s="7">
        <f>D153+2*(0.8/2)</f>
        <v>4.37</v>
      </c>
      <c r="K153" s="10"/>
      <c r="L153" s="10"/>
      <c r="M153" s="12">
        <f>$M$5*J153*I153</f>
        <v>175.58839835390947</v>
      </c>
      <c r="N153" s="10"/>
    </row>
    <row r="154" spans="2:14" x14ac:dyDescent="0.25">
      <c r="B154" s="9"/>
      <c r="C154" s="9"/>
      <c r="D154" s="9"/>
      <c r="E154" s="9"/>
      <c r="F154" s="11" t="s">
        <v>11</v>
      </c>
      <c r="G154" s="10">
        <v>16</v>
      </c>
      <c r="H154" s="10">
        <v>0.15</v>
      </c>
      <c r="I154" s="7">
        <f>D153/H154+1</f>
        <v>24.8</v>
      </c>
      <c r="J154" s="7">
        <f>C153+2*(0.8/2)</f>
        <v>4.4640000000000004</v>
      </c>
      <c r="K154" s="10"/>
      <c r="L154" s="10"/>
      <c r="M154" s="12">
        <f t="shared" ref="M154:M158" si="1">$M$5*J154*I154</f>
        <v>174.9447111111111</v>
      </c>
      <c r="N154" s="10"/>
    </row>
    <row r="155" spans="2:14" x14ac:dyDescent="0.25">
      <c r="B155" s="9"/>
      <c r="C155" s="9"/>
      <c r="D155" s="9"/>
      <c r="E155" s="9"/>
      <c r="F155" s="11" t="s">
        <v>10</v>
      </c>
      <c r="G155" s="10">
        <v>16</v>
      </c>
      <c r="H155" s="8">
        <v>0.22500000000000001</v>
      </c>
      <c r="I155" s="7">
        <f>C153/H155+1</f>
        <v>17.284444444444446</v>
      </c>
      <c r="J155" s="7">
        <f>D153+2*(E153/2)</f>
        <v>4.37</v>
      </c>
      <c r="K155" s="10"/>
      <c r="L155" s="10"/>
      <c r="M155" s="12">
        <f t="shared" si="1"/>
        <v>119.36082524005487</v>
      </c>
      <c r="N155" s="10"/>
    </row>
    <row r="156" spans="2:14" x14ac:dyDescent="0.25">
      <c r="B156" s="9"/>
      <c r="C156" s="9"/>
      <c r="D156" s="9"/>
      <c r="E156" s="9"/>
      <c r="F156" s="11" t="s">
        <v>12</v>
      </c>
      <c r="G156" s="10">
        <v>16</v>
      </c>
      <c r="H156" s="8">
        <v>0.22500000000000001</v>
      </c>
      <c r="I156" s="7">
        <f>D153/H156+1</f>
        <v>16.866666666666667</v>
      </c>
      <c r="J156" s="7">
        <f>C153+2*(E153/2)</f>
        <v>4.4640000000000004</v>
      </c>
      <c r="K156" s="10"/>
      <c r="L156" s="10"/>
      <c r="M156" s="12">
        <f t="shared" si="1"/>
        <v>118.98121481481482</v>
      </c>
      <c r="N156" s="10"/>
    </row>
    <row r="157" spans="2:14" x14ac:dyDescent="0.25">
      <c r="B157" s="9"/>
      <c r="C157" s="9"/>
      <c r="D157" s="9"/>
      <c r="E157" s="9"/>
      <c r="F157" s="11" t="s">
        <v>34</v>
      </c>
      <c r="G157" s="10">
        <v>16</v>
      </c>
      <c r="H157" s="10"/>
      <c r="I157" s="10">
        <v>2</v>
      </c>
      <c r="J157" s="7">
        <f>C153</f>
        <v>3.6640000000000001</v>
      </c>
      <c r="K157" s="10"/>
      <c r="L157" s="10"/>
      <c r="M157" s="12">
        <f t="shared" si="1"/>
        <v>11.58004938271605</v>
      </c>
      <c r="N157" s="10"/>
    </row>
    <row r="158" spans="2:14" x14ac:dyDescent="0.25">
      <c r="B158" s="11"/>
      <c r="C158" s="11"/>
      <c r="D158" s="11"/>
      <c r="E158" s="11"/>
      <c r="F158" s="11" t="s">
        <v>34</v>
      </c>
      <c r="G158" s="10">
        <v>16</v>
      </c>
      <c r="H158" s="10"/>
      <c r="I158" s="10">
        <v>2</v>
      </c>
      <c r="J158" s="7">
        <f>D153</f>
        <v>3.57</v>
      </c>
      <c r="K158" s="10"/>
      <c r="L158" s="10"/>
      <c r="M158" s="12">
        <f t="shared" si="1"/>
        <v>11.282962962962962</v>
      </c>
      <c r="N158" s="10"/>
    </row>
    <row r="159" spans="2:14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2:14" x14ac:dyDescent="0.25">
      <c r="B160" s="10" t="s">
        <v>48</v>
      </c>
      <c r="C160" s="10">
        <v>2.6</v>
      </c>
      <c r="D160" s="10">
        <v>2.25</v>
      </c>
      <c r="E160" s="10">
        <v>0.83</v>
      </c>
      <c r="F160" s="11" t="s">
        <v>10</v>
      </c>
      <c r="G160" s="10">
        <v>16</v>
      </c>
      <c r="H160" s="10">
        <v>0.125</v>
      </c>
      <c r="I160" s="7">
        <f>C160/H160+1</f>
        <v>21.8</v>
      </c>
      <c r="J160" s="7">
        <f>D160+2*(E160/2)</f>
        <v>3.08</v>
      </c>
      <c r="K160" s="10"/>
      <c r="L160" s="10"/>
      <c r="M160" s="8">
        <f>M5*J160*I160</f>
        <v>106.1040987654321</v>
      </c>
      <c r="N160" s="10"/>
    </row>
    <row r="161" spans="2:15" x14ac:dyDescent="0.25">
      <c r="B161" s="10"/>
      <c r="C161" s="10"/>
      <c r="D161" s="10"/>
      <c r="E161" s="10"/>
      <c r="F161" s="11" t="s">
        <v>11</v>
      </c>
      <c r="G161" s="10">
        <v>16</v>
      </c>
      <c r="H161" s="10">
        <v>0.125</v>
      </c>
      <c r="I161" s="7">
        <f>D160/H161+1</f>
        <v>19</v>
      </c>
      <c r="J161" s="7">
        <f>C160+2*(E160/2)</f>
        <v>3.43</v>
      </c>
      <c r="K161" s="10"/>
      <c r="L161" s="10"/>
      <c r="M161" s="8">
        <f>M5*J161*I161</f>
        <v>102.98469135802469</v>
      </c>
      <c r="N161" s="10"/>
    </row>
    <row r="162" spans="2:15" x14ac:dyDescent="0.25">
      <c r="B162" s="11"/>
      <c r="C162" s="11"/>
      <c r="D162" s="11"/>
      <c r="E162" s="11"/>
      <c r="F162" s="11" t="s">
        <v>10</v>
      </c>
      <c r="G162" s="10">
        <v>10</v>
      </c>
      <c r="H162" s="10">
        <v>0.2</v>
      </c>
      <c r="I162" s="7">
        <f>C160/H162+1</f>
        <v>14</v>
      </c>
      <c r="J162" s="7">
        <f>D160+2*(E160/2)</f>
        <v>3.08</v>
      </c>
      <c r="K162" s="8">
        <f>K5*J162*I162</f>
        <v>26.617283950617285</v>
      </c>
      <c r="L162" s="10"/>
      <c r="M162" s="10"/>
      <c r="N162" s="10"/>
    </row>
    <row r="163" spans="2:15" x14ac:dyDescent="0.25">
      <c r="B163" s="11"/>
      <c r="C163" s="11"/>
      <c r="D163" s="11"/>
      <c r="E163" s="11"/>
      <c r="F163" s="11" t="s">
        <v>12</v>
      </c>
      <c r="G163" s="10">
        <v>10</v>
      </c>
      <c r="H163" s="10">
        <v>0.2</v>
      </c>
      <c r="I163" s="7">
        <f>D160/H163+1</f>
        <v>12.25</v>
      </c>
      <c r="J163" s="7">
        <f>C160+2*(E160/2)</f>
        <v>3.43</v>
      </c>
      <c r="K163" s="8">
        <f>K5*J163*I163</f>
        <v>25.936728395061728</v>
      </c>
      <c r="L163" s="10"/>
      <c r="M163" s="10"/>
      <c r="N163" s="10"/>
    </row>
    <row r="164" spans="2:15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2:15" x14ac:dyDescent="0.25">
      <c r="B165" s="10" t="s">
        <v>49</v>
      </c>
      <c r="C165" s="10">
        <v>2.2000000000000002</v>
      </c>
      <c r="D165" s="10">
        <v>1.9</v>
      </c>
      <c r="E165" s="10">
        <v>0.75</v>
      </c>
      <c r="F165" s="11" t="s">
        <v>10</v>
      </c>
      <c r="G165" s="10">
        <v>12</v>
      </c>
      <c r="H165" s="10">
        <v>0.1</v>
      </c>
      <c r="I165" s="7">
        <f>C165/H165+1</f>
        <v>23</v>
      </c>
      <c r="J165" s="7">
        <f>D165+2*(E165/2)</f>
        <v>2.65</v>
      </c>
      <c r="K165" s="11"/>
      <c r="L165" s="7">
        <f>L5*J165*I165</f>
        <v>54.17777777777777</v>
      </c>
      <c r="M165" s="11"/>
      <c r="N165" s="11"/>
    </row>
    <row r="166" spans="2:15" x14ac:dyDescent="0.25">
      <c r="B166" s="11"/>
      <c r="C166" s="11"/>
      <c r="D166" s="11"/>
      <c r="E166" s="11"/>
      <c r="F166" s="11" t="s">
        <v>11</v>
      </c>
      <c r="G166" s="10">
        <v>12</v>
      </c>
      <c r="H166" s="10">
        <v>0.1</v>
      </c>
      <c r="I166" s="7">
        <f>D165/H166+1</f>
        <v>19.999999999999996</v>
      </c>
      <c r="J166" s="7">
        <f>C165+2*(E165/2)</f>
        <v>2.95</v>
      </c>
      <c r="K166" s="11"/>
      <c r="L166" s="7">
        <f>L5*J166*I166</f>
        <v>52.444444444444436</v>
      </c>
      <c r="M166" s="11"/>
      <c r="N166" s="11"/>
    </row>
    <row r="167" spans="2:15" x14ac:dyDescent="0.25">
      <c r="B167" s="11"/>
      <c r="C167" s="11"/>
      <c r="D167" s="11"/>
      <c r="E167" s="11"/>
      <c r="F167" s="11" t="s">
        <v>10</v>
      </c>
      <c r="G167" s="10">
        <v>10</v>
      </c>
      <c r="H167" s="10">
        <v>0.3</v>
      </c>
      <c r="I167" s="7">
        <f>C165/H167+1</f>
        <v>8.3333333333333339</v>
      </c>
      <c r="J167" s="7">
        <f>D165+2*(E165/2)</f>
        <v>2.65</v>
      </c>
      <c r="K167" s="7">
        <f>K5*J167*I167</f>
        <v>13.631687242798355</v>
      </c>
      <c r="L167" s="11"/>
      <c r="M167" s="11"/>
      <c r="N167" s="11"/>
    </row>
    <row r="168" spans="2:15" x14ac:dyDescent="0.25">
      <c r="B168" s="11"/>
      <c r="C168" s="11"/>
      <c r="D168" s="11"/>
      <c r="E168" s="11"/>
      <c r="F168" s="11" t="s">
        <v>12</v>
      </c>
      <c r="G168" s="10">
        <v>10</v>
      </c>
      <c r="H168" s="10">
        <v>0.3</v>
      </c>
      <c r="I168" s="7">
        <f>D165/H168+1</f>
        <v>7.333333333333333</v>
      </c>
      <c r="J168" s="7">
        <f>C165+2*(E165/2)</f>
        <v>2.95</v>
      </c>
      <c r="K168" s="7">
        <f>K5*J168*I168</f>
        <v>13.353909465020577</v>
      </c>
      <c r="L168" s="11"/>
      <c r="M168" s="11"/>
      <c r="N168" s="11"/>
    </row>
    <row r="169" spans="2:15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2:15" x14ac:dyDescent="0.25">
      <c r="B170" s="10"/>
      <c r="C170" s="10"/>
      <c r="D170" s="10"/>
      <c r="E170" s="10"/>
      <c r="F170" s="11"/>
      <c r="G170" s="10"/>
      <c r="H170" s="10"/>
      <c r="I170" s="10"/>
      <c r="J170" s="11"/>
      <c r="K170" s="11"/>
      <c r="L170" s="11"/>
      <c r="M170" s="11"/>
      <c r="N170" s="11"/>
    </row>
    <row r="171" spans="2:15" x14ac:dyDescent="0.25">
      <c r="B171" s="11"/>
      <c r="C171" s="11"/>
      <c r="D171" s="11"/>
      <c r="E171" s="11"/>
      <c r="F171" s="11"/>
      <c r="G171" s="11"/>
      <c r="H171" s="11"/>
      <c r="I171" s="11"/>
      <c r="J171" s="11"/>
      <c r="K171" s="12">
        <f>SUM(K6:K169)</f>
        <v>881.57921810699611</v>
      </c>
      <c r="L171" s="12">
        <f>SUM(L6:L169)</f>
        <v>1680.2841739130433</v>
      </c>
      <c r="M171" s="12">
        <f t="shared" ref="M171:N171" si="2">SUM(M6:M169)</f>
        <v>7070.5202649331013</v>
      </c>
      <c r="N171" s="12">
        <f t="shared" si="2"/>
        <v>590.77695473251038</v>
      </c>
    </row>
    <row r="172" spans="2:15" x14ac:dyDescent="0.25">
      <c r="B172" s="11"/>
      <c r="C172" s="11"/>
      <c r="D172" s="11"/>
      <c r="E172" s="11"/>
      <c r="F172" s="11"/>
      <c r="G172" s="10"/>
      <c r="H172" s="10"/>
      <c r="I172" s="10"/>
      <c r="J172" s="11"/>
      <c r="K172" s="7">
        <f>K171/1000</f>
        <v>0.88157921810699613</v>
      </c>
      <c r="L172" s="7">
        <f t="shared" ref="L172:N172" si="3">L171/1000</f>
        <v>1.6802841739130434</v>
      </c>
      <c r="M172" s="7">
        <f t="shared" si="3"/>
        <v>7.0705202649331014</v>
      </c>
      <c r="N172" s="7">
        <f t="shared" si="3"/>
        <v>0.59077695473251035</v>
      </c>
    </row>
    <row r="173" spans="2:15" x14ac:dyDescent="0.25">
      <c r="B173" s="11"/>
      <c r="C173" s="11"/>
      <c r="D173" s="11"/>
      <c r="E173" s="11"/>
      <c r="F173" s="11"/>
      <c r="G173" s="11"/>
      <c r="H173" s="11"/>
      <c r="I173" s="11"/>
      <c r="J173" s="11" t="s">
        <v>50</v>
      </c>
      <c r="K173" s="8">
        <f>K172+5%*K172</f>
        <v>0.92565817901234593</v>
      </c>
      <c r="L173" s="8">
        <f t="shared" ref="L173:N173" si="4">L172+5%*L172</f>
        <v>1.7642983826086955</v>
      </c>
      <c r="M173" s="8">
        <f t="shared" si="4"/>
        <v>7.4240462781797563</v>
      </c>
      <c r="N173" s="8">
        <f t="shared" si="4"/>
        <v>0.62031580246913587</v>
      </c>
    </row>
    <row r="174" spans="2:15" x14ac:dyDescent="0.25">
      <c r="B174" s="11"/>
      <c r="C174" s="11"/>
      <c r="D174" s="11"/>
      <c r="E174" s="11"/>
      <c r="F174" s="11"/>
      <c r="G174" s="11"/>
      <c r="H174" s="11"/>
      <c r="I174" s="11"/>
      <c r="J174" s="11" t="s">
        <v>51</v>
      </c>
      <c r="K174" s="7">
        <f>K172+K173</f>
        <v>1.8072373971193421</v>
      </c>
      <c r="L174" s="7">
        <f t="shared" ref="L174:N174" si="5">L172+L173</f>
        <v>3.4445825565217389</v>
      </c>
      <c r="M174" s="7">
        <f t="shared" si="5"/>
        <v>14.494566543112857</v>
      </c>
      <c r="N174" s="7">
        <f t="shared" si="5"/>
        <v>1.2110927572016461</v>
      </c>
      <c r="O174" s="20"/>
    </row>
    <row r="175" spans="2:15" x14ac:dyDescent="0.25"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</row>
  </sheetData>
  <mergeCells count="1">
    <mergeCell ref="B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NILANJANA</dc:creator>
  <cp:lastModifiedBy>NILANJANA</cp:lastModifiedBy>
  <dcterms:created xsi:type="dcterms:W3CDTF">2023-01-16T06:35:13Z</dcterms:created>
  <dcterms:modified xsi:type="dcterms:W3CDTF">2023-01-16T10:16:46Z</dcterms:modified>
</cp:coreProperties>
</file>