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2285" windowHeight="5445"/>
  </bookViews>
  <sheets>
    <sheet name="Catchup schedule GLSR" sheetId="4" r:id="rId1"/>
    <sheet name="Catchup schedule ELSR" sheetId="5" r:id="rId2"/>
    <sheet name="Catchup Schedule Pump house " sheetId="6" r:id="rId3"/>
  </sheets>
  <definedNames>
    <definedName name="_xlnm.Print_Area" localSheetId="1">'Catchup schedule ELSR'!$A$6:$G$141</definedName>
    <definedName name="_xlnm.Print_Area" localSheetId="0">'Catchup schedule GLSR'!#REF!</definedName>
    <definedName name="_xlnm.Print_Area" localSheetId="2">'Catchup Schedule Pump house '!#REF!</definedName>
    <definedName name="_xlnm.Print_Titles" localSheetId="1">'Catchup schedule ELSR'!$7:$7</definedName>
    <definedName name="_xlnm.Print_Titles" localSheetId="0">'Catchup schedule GLSR'!#REF!</definedName>
    <definedName name="_xlnm.Print_Titles" localSheetId="2">'Catchup Schedule Pump house '!#REF!</definedName>
  </definedNames>
  <calcPr calcId="145621"/>
</workbook>
</file>

<file path=xl/calcChain.xml><?xml version="1.0" encoding="utf-8"?>
<calcChain xmlns="http://schemas.openxmlformats.org/spreadsheetml/2006/main">
  <c r="G33" i="6" l="1"/>
  <c r="H33" i="6" s="1"/>
  <c r="G34" i="6" s="1"/>
  <c r="H34" i="6" s="1"/>
  <c r="G35" i="6" s="1"/>
  <c r="H35" i="6" s="1"/>
  <c r="G37" i="6" s="1"/>
  <c r="H37" i="6" s="1"/>
  <c r="G39" i="6" s="1"/>
  <c r="H39" i="6" s="1"/>
  <c r="D18" i="6"/>
  <c r="C12" i="6"/>
  <c r="D12" i="6" s="1"/>
  <c r="B13" i="6" l="1"/>
  <c r="C13" i="6" s="1"/>
  <c r="B15" i="6" s="1"/>
  <c r="C15" i="6" s="1"/>
  <c r="D13" i="6" l="1"/>
  <c r="B16" i="6"/>
  <c r="C16" i="6" s="1"/>
  <c r="D15" i="6"/>
  <c r="D16" i="6" l="1"/>
  <c r="C17" i="6"/>
  <c r="B17" i="6"/>
  <c r="D17" i="6" l="1"/>
  <c r="B19" i="6"/>
  <c r="C19" i="6" s="1"/>
  <c r="B20" i="6" l="1"/>
  <c r="C20" i="6" s="1"/>
  <c r="D19" i="6"/>
  <c r="B23" i="6"/>
  <c r="C23" i="6" s="1"/>
  <c r="D23" i="6" s="1"/>
  <c r="B21" i="6" l="1"/>
  <c r="C21" i="6" s="1"/>
  <c r="D20" i="6"/>
  <c r="D21" i="6" l="1"/>
  <c r="B24" i="6"/>
  <c r="C24" i="6" s="1"/>
  <c r="B25" i="6" l="1"/>
  <c r="C25" i="6" s="1"/>
  <c r="D24" i="6"/>
  <c r="B27" i="6" l="1"/>
  <c r="C27" i="6" s="1"/>
  <c r="D25" i="6"/>
  <c r="B28" i="6" l="1"/>
  <c r="C28" i="6" s="1"/>
  <c r="D27" i="6"/>
  <c r="D28" i="6" l="1"/>
  <c r="B29" i="6"/>
  <c r="C29" i="6" s="1"/>
  <c r="B31" i="6" l="1"/>
  <c r="C31" i="6" s="1"/>
  <c r="D31" i="6" s="1"/>
  <c r="B32" i="6"/>
  <c r="C32" i="6" s="1"/>
  <c r="D29" i="6"/>
  <c r="B33" i="6" l="1"/>
  <c r="C33" i="6" s="1"/>
  <c r="D32" i="6"/>
  <c r="D33" i="6" l="1"/>
  <c r="B34" i="6"/>
  <c r="B47" i="6" l="1"/>
  <c r="C47" i="6" s="1"/>
  <c r="C34" i="6"/>
  <c r="B48" i="6" l="1"/>
  <c r="C48" i="6" s="1"/>
  <c r="D47" i="6"/>
  <c r="B35" i="6"/>
  <c r="C35" i="6" s="1"/>
  <c r="D34" i="6"/>
  <c r="B49" i="6" l="1"/>
  <c r="C49" i="6" s="1"/>
  <c r="D48" i="6"/>
  <c r="B37" i="6"/>
  <c r="C37" i="6" s="1"/>
  <c r="D35" i="6"/>
  <c r="D49" i="6" l="1"/>
  <c r="B51" i="6"/>
  <c r="C51" i="6" s="1"/>
  <c r="B39" i="6"/>
  <c r="C39" i="6" s="1"/>
  <c r="D37" i="6"/>
  <c r="D39" i="6" l="1"/>
  <c r="B40" i="6"/>
  <c r="C40" i="6" s="1"/>
  <c r="B52" i="6"/>
  <c r="C52" i="6" s="1"/>
  <c r="D51" i="6"/>
  <c r="B53" i="6" l="1"/>
  <c r="C53" i="6" s="1"/>
  <c r="D53" i="6" s="1"/>
  <c r="B55" i="6"/>
  <c r="C55" i="6" s="1"/>
  <c r="D52" i="6"/>
  <c r="B41" i="6"/>
  <c r="C41" i="6" s="1"/>
  <c r="D40" i="6"/>
  <c r="B43" i="6" l="1"/>
  <c r="C43" i="6" s="1"/>
  <c r="D41" i="6"/>
  <c r="D55" i="6"/>
  <c r="B56" i="6"/>
  <c r="C56" i="6" s="1"/>
  <c r="B44" i="6" l="1"/>
  <c r="C44" i="6" s="1"/>
  <c r="D43" i="6"/>
  <c r="B57" i="6"/>
  <c r="C57" i="6" s="1"/>
  <c r="D56" i="6"/>
  <c r="D44" i="6" l="1"/>
  <c r="B45" i="6"/>
  <c r="C45" i="6" s="1"/>
  <c r="B58" i="6"/>
  <c r="C58" i="6" s="1"/>
  <c r="D57" i="6"/>
  <c r="B59" i="6" l="1"/>
  <c r="C59" i="6" s="1"/>
  <c r="D58" i="6"/>
  <c r="D45" i="6"/>
  <c r="B67" i="6"/>
  <c r="C67" i="6" s="1"/>
  <c r="D67" i="6" s="1"/>
  <c r="D59" i="6" l="1"/>
  <c r="B62" i="6"/>
  <c r="C62" i="6" s="1"/>
  <c r="B63" i="6" l="1"/>
  <c r="C63" i="6" s="1"/>
  <c r="D62" i="6"/>
  <c r="B65" i="6" l="1"/>
  <c r="C65" i="6" s="1"/>
  <c r="D63" i="6"/>
  <c r="B66" i="6" l="1"/>
  <c r="C66" i="6" s="1"/>
  <c r="D65" i="6"/>
  <c r="B69" i="6" l="1"/>
  <c r="C69" i="6" s="1"/>
  <c r="D66" i="6"/>
  <c r="B70" i="6" l="1"/>
  <c r="C70" i="6" s="1"/>
  <c r="D69" i="6"/>
  <c r="B71" i="6" l="1"/>
  <c r="C71" i="6" s="1"/>
  <c r="D70" i="6"/>
  <c r="D71" i="6" l="1"/>
  <c r="B72" i="6"/>
  <c r="C72" i="6" s="1"/>
  <c r="B73" i="6" l="1"/>
  <c r="C73" i="6" s="1"/>
  <c r="D72" i="6"/>
  <c r="B74" i="6" l="1"/>
  <c r="C74" i="6" s="1"/>
  <c r="D73" i="6"/>
  <c r="B75" i="6" l="1"/>
  <c r="C75" i="6" s="1"/>
  <c r="D74" i="6"/>
  <c r="D75" i="6" l="1"/>
  <c r="B76" i="6"/>
  <c r="C76" i="6" s="1"/>
  <c r="B77" i="6" l="1"/>
  <c r="C77" i="6" s="1"/>
  <c r="D77" i="6" s="1"/>
  <c r="D76" i="6"/>
  <c r="H37" i="4" l="1"/>
  <c r="H32" i="4"/>
  <c r="H28" i="4"/>
  <c r="F27" i="4" l="1"/>
  <c r="E28" i="4" s="1"/>
  <c r="F28" i="4" s="1"/>
  <c r="E30" i="4" s="1"/>
  <c r="F30" i="4" s="1"/>
  <c r="F24" i="5"/>
  <c r="E25" i="5" s="1"/>
  <c r="F25" i="5" s="1"/>
  <c r="E27" i="5" l="1"/>
  <c r="F27" i="5" s="1"/>
  <c r="E28" i="5" s="1"/>
  <c r="F28" i="5" s="1"/>
  <c r="E29" i="5" s="1"/>
  <c r="F29" i="5" s="1"/>
  <c r="F31" i="4"/>
  <c r="E31" i="4"/>
  <c r="E31" i="5" l="1"/>
  <c r="F31" i="5" s="1"/>
  <c r="E32" i="5" s="1"/>
  <c r="F32" i="5" s="1"/>
  <c r="F32" i="4"/>
  <c r="E35" i="4" s="1"/>
  <c r="F35" i="4" s="1"/>
  <c r="E36" i="4" s="1"/>
  <c r="E32" i="4"/>
  <c r="E33" i="5" l="1"/>
  <c r="F33" i="5" s="1"/>
  <c r="H115" i="5"/>
  <c r="H111" i="5"/>
  <c r="H107" i="5"/>
  <c r="H103" i="5"/>
  <c r="H92" i="5"/>
  <c r="H88" i="5"/>
  <c r="H84" i="5"/>
  <c r="H78" i="5"/>
  <c r="H74" i="5"/>
  <c r="H67" i="5"/>
  <c r="H63" i="5"/>
  <c r="H59" i="5"/>
  <c r="H55" i="5"/>
  <c r="H51" i="5"/>
  <c r="H47" i="5"/>
  <c r="H43" i="5"/>
  <c r="H39" i="5"/>
  <c r="H35" i="5"/>
  <c r="H31" i="5"/>
  <c r="H27" i="5"/>
  <c r="H23" i="5"/>
  <c r="H19" i="5"/>
  <c r="H14" i="5"/>
  <c r="H9" i="5"/>
  <c r="C9" i="5"/>
  <c r="B10" i="5" s="1"/>
  <c r="C10" i="5" s="1"/>
  <c r="B11" i="5" s="1"/>
  <c r="C11" i="5" s="1"/>
  <c r="B12" i="5" s="1"/>
  <c r="C12" i="5" s="1"/>
  <c r="B14" i="5" s="1"/>
  <c r="C14" i="5" s="1"/>
  <c r="B15" i="5" s="1"/>
  <c r="C15" i="5" s="1"/>
  <c r="B16" i="5" s="1"/>
  <c r="C16" i="5" s="1"/>
  <c r="B17" i="5" s="1"/>
  <c r="C17" i="5" s="1"/>
  <c r="B19" i="5" s="1"/>
  <c r="C19" i="5" s="1"/>
  <c r="B20" i="5" s="1"/>
  <c r="C20" i="5" s="1"/>
  <c r="B21" i="5" s="1"/>
  <c r="C21" i="5" s="1"/>
  <c r="B23" i="5" s="1"/>
  <c r="C23" i="5" s="1"/>
  <c r="B24" i="5" s="1"/>
  <c r="C24" i="5" s="1"/>
  <c r="C71" i="4"/>
  <c r="C13" i="4"/>
  <c r="B14" i="4" s="1"/>
  <c r="C14" i="4" s="1"/>
  <c r="B15" i="4" s="1"/>
  <c r="B25" i="5" l="1"/>
  <c r="C25" i="5" s="1"/>
  <c r="I24" i="5"/>
  <c r="E35" i="5"/>
  <c r="F35" i="5" s="1"/>
  <c r="E36" i="5" s="1"/>
  <c r="F36" i="5" s="1"/>
  <c r="B16" i="4"/>
  <c r="C16" i="4" s="1"/>
  <c r="C15" i="4"/>
  <c r="B18" i="4" s="1"/>
  <c r="C18" i="4" s="1"/>
  <c r="B19" i="4" s="1"/>
  <c r="C19" i="4" s="1"/>
  <c r="B20" i="4" s="1"/>
  <c r="C20" i="4" s="1"/>
  <c r="B22" i="4" s="1"/>
  <c r="C22" i="4" s="1"/>
  <c r="B23" i="4" s="1"/>
  <c r="C23" i="4" s="1"/>
  <c r="B24" i="4" s="1"/>
  <c r="C24" i="4" s="1"/>
  <c r="B26" i="4" s="1"/>
  <c r="C26" i="4" s="1"/>
  <c r="B27" i="4" s="1"/>
  <c r="C27" i="4" s="1"/>
  <c r="B28" i="4" s="1"/>
  <c r="C28" i="4" s="1"/>
  <c r="B30" i="4" s="1"/>
  <c r="C30" i="4" s="1"/>
  <c r="B31" i="4" s="1"/>
  <c r="C31" i="4" s="1"/>
  <c r="B32" i="4" s="1"/>
  <c r="C32" i="4" s="1"/>
  <c r="B35" i="4" s="1"/>
  <c r="C35" i="4" s="1"/>
  <c r="B36" i="4" s="1"/>
  <c r="C36" i="4" s="1"/>
  <c r="B37" i="4" s="1"/>
  <c r="C37" i="4" s="1"/>
  <c r="B39" i="4" s="1"/>
  <c r="C39" i="4" s="1"/>
  <c r="B40" i="4" s="1"/>
  <c r="C40" i="4" s="1"/>
  <c r="B27" i="5" l="1"/>
  <c r="C27" i="5" s="1"/>
  <c r="B28" i="5" s="1"/>
  <c r="C28" i="5" s="1"/>
  <c r="B29" i="5" s="1"/>
  <c r="C29" i="5" s="1"/>
  <c r="I25" i="5"/>
  <c r="E37" i="5"/>
  <c r="F37" i="5" s="1"/>
  <c r="C41" i="4"/>
  <c r="B43" i="4" s="1"/>
  <c r="C43" i="4" s="1"/>
  <c r="B44" i="4" s="1"/>
  <c r="C44" i="4" s="1"/>
  <c r="B45" i="4" s="1"/>
  <c r="C45" i="4" s="1"/>
  <c r="B47" i="4" s="1"/>
  <c r="C47" i="4" s="1"/>
  <c r="B48" i="4" s="1"/>
  <c r="C48" i="4" s="1"/>
  <c r="B49" i="4" s="1"/>
  <c r="C49" i="4" s="1"/>
  <c r="B41" i="4"/>
  <c r="B51" i="4"/>
  <c r="C51" i="4" s="1"/>
  <c r="B52" i="4" s="1"/>
  <c r="C52" i="4" s="1"/>
  <c r="B53" i="4" s="1"/>
  <c r="B31" i="5" l="1"/>
  <c r="C31" i="5" s="1"/>
  <c r="B32" i="5" s="1"/>
  <c r="C32" i="5" s="1"/>
  <c r="B33" i="5" s="1"/>
  <c r="C33" i="5" s="1"/>
  <c r="I29" i="5"/>
  <c r="E39" i="5"/>
  <c r="F39" i="5" s="1"/>
  <c r="E40" i="5" s="1"/>
  <c r="F40" i="5" s="1"/>
  <c r="B54" i="4"/>
  <c r="C54" i="4" s="1"/>
  <c r="C53" i="4"/>
  <c r="B56" i="4" s="1"/>
  <c r="C56" i="4" s="1"/>
  <c r="B57" i="4" s="1"/>
  <c r="C57" i="4" s="1"/>
  <c r="B58" i="4" s="1"/>
  <c r="B35" i="5" l="1"/>
  <c r="C35" i="5" s="1"/>
  <c r="B36" i="5" s="1"/>
  <c r="C36" i="5" s="1"/>
  <c r="B37" i="5" s="1"/>
  <c r="C37" i="5" s="1"/>
  <c r="I33" i="5"/>
  <c r="E41" i="5"/>
  <c r="F41" i="5" s="1"/>
  <c r="B59" i="4"/>
  <c r="C58" i="4"/>
  <c r="B39" i="5" l="1"/>
  <c r="C39" i="5" s="1"/>
  <c r="B40" i="5" s="1"/>
  <c r="C40" i="5" s="1"/>
  <c r="B41" i="5" s="1"/>
  <c r="C41" i="5" s="1"/>
  <c r="I41" i="5" s="1"/>
  <c r="I37" i="5"/>
  <c r="E43" i="5"/>
  <c r="F43" i="5" s="1"/>
  <c r="E44" i="5" s="1"/>
  <c r="F44" i="5" s="1"/>
  <c r="B68" i="4"/>
  <c r="C68" i="4" s="1"/>
  <c r="B65" i="4"/>
  <c r="C65" i="4" s="1"/>
  <c r="B63" i="4"/>
  <c r="B61" i="4"/>
  <c r="C61" i="4" s="1"/>
  <c r="B62" i="4" s="1"/>
  <c r="C62" i="4" s="1"/>
  <c r="B64" i="4"/>
  <c r="C64" i="4" s="1"/>
  <c r="B60" i="4"/>
  <c r="C60" i="4" s="1"/>
  <c r="C59" i="4"/>
  <c r="B72" i="5" l="1"/>
  <c r="C72" i="5" s="1"/>
  <c r="B73" i="5" s="1"/>
  <c r="B43" i="5"/>
  <c r="C43" i="5" s="1"/>
  <c r="B44" i="5" s="1"/>
  <c r="C44" i="5" s="1"/>
  <c r="B45" i="5" s="1"/>
  <c r="C45" i="5" s="1"/>
  <c r="B47" i="5" s="1"/>
  <c r="C47" i="5" s="1"/>
  <c r="B48" i="5" s="1"/>
  <c r="C48" i="5" s="1"/>
  <c r="B49" i="5" s="1"/>
  <c r="C49" i="5" s="1"/>
  <c r="B51" i="5" s="1"/>
  <c r="C51" i="5" s="1"/>
  <c r="B52" i="5" s="1"/>
  <c r="C52" i="5" s="1"/>
  <c r="B53" i="5" s="1"/>
  <c r="C53" i="5" s="1"/>
  <c r="B55" i="5" s="1"/>
  <c r="C55" i="5" s="1"/>
  <c r="B56" i="5" s="1"/>
  <c r="C56" i="5" s="1"/>
  <c r="B57" i="5" s="1"/>
  <c r="C57" i="5" s="1"/>
  <c r="B59" i="5" s="1"/>
  <c r="C59" i="5" s="1"/>
  <c r="B60" i="5" s="1"/>
  <c r="C60" i="5" s="1"/>
  <c r="B61" i="5" s="1"/>
  <c r="C61" i="5" s="1"/>
  <c r="B63" i="5" s="1"/>
  <c r="C63" i="5" s="1"/>
  <c r="B64" i="5" s="1"/>
  <c r="C64" i="5" s="1"/>
  <c r="B65" i="5" s="1"/>
  <c r="C65" i="5" s="1"/>
  <c r="B67" i="5" s="1"/>
  <c r="C67" i="5" s="1"/>
  <c r="B68" i="5" s="1"/>
  <c r="C68" i="5" s="1"/>
  <c r="B69" i="5" s="1"/>
  <c r="C69" i="5" s="1"/>
  <c r="C73" i="5" s="1"/>
  <c r="E45" i="5"/>
  <c r="F45" i="5" s="1"/>
  <c r="C63" i="4"/>
  <c r="B67" i="4"/>
  <c r="C67" i="4" s="1"/>
  <c r="B70" i="4" s="1"/>
  <c r="C70" i="4" s="1"/>
  <c r="B74" i="5" l="1"/>
  <c r="C74" i="5" s="1"/>
  <c r="B75" i="5" s="1"/>
  <c r="C75" i="5" s="1"/>
  <c r="B76" i="5" s="1"/>
  <c r="C76" i="5" s="1"/>
  <c r="D73" i="5"/>
  <c r="I45" i="5"/>
  <c r="E47" i="5"/>
  <c r="F47" i="5" s="1"/>
  <c r="E48" i="5" s="1"/>
  <c r="F48" i="5" s="1"/>
  <c r="E49" i="5" s="1"/>
  <c r="F49" i="5" s="1"/>
  <c r="B78" i="5" l="1"/>
  <c r="C78" i="5" s="1"/>
  <c r="B79" i="5" s="1"/>
  <c r="C79" i="5" s="1"/>
  <c r="B80" i="5" s="1"/>
  <c r="B82" i="5"/>
  <c r="C82" i="5" s="1"/>
  <c r="B84" i="5" s="1"/>
  <c r="C84" i="5" s="1"/>
  <c r="B85" i="5" s="1"/>
  <c r="C85" i="5" s="1"/>
  <c r="B86" i="5" s="1"/>
  <c r="C86" i="5" s="1"/>
  <c r="I49" i="5"/>
  <c r="E51" i="5"/>
  <c r="F51" i="5" s="1"/>
  <c r="E52" i="5" s="1"/>
  <c r="F52" i="5" s="1"/>
  <c r="E53" i="5" s="1"/>
  <c r="F53" i="5" s="1"/>
  <c r="I53" i="5" s="1"/>
  <c r="B88" i="5" l="1"/>
  <c r="C88" i="5" s="1"/>
  <c r="B89" i="5" s="1"/>
  <c r="C89" i="5" s="1"/>
  <c r="B90" i="5" s="1"/>
  <c r="C90" i="5" s="1"/>
  <c r="B92" i="5" s="1"/>
  <c r="C92" i="5" s="1"/>
  <c r="B93" i="5" s="1"/>
  <c r="C93" i="5" s="1"/>
  <c r="B94" i="5" s="1"/>
  <c r="C94" i="5" s="1"/>
  <c r="C96" i="5" s="1"/>
  <c r="B96" i="5"/>
  <c r="C80" i="5"/>
  <c r="B139" i="5"/>
  <c r="C139" i="5" s="1"/>
  <c r="B140" i="5" s="1"/>
  <c r="C140" i="5" s="1"/>
  <c r="D96" i="5" l="1"/>
  <c r="H96" i="5" s="1"/>
  <c r="B97" i="5"/>
  <c r="C97" i="5" s="1"/>
  <c r="B98" i="5" s="1"/>
  <c r="C98" i="5" s="1"/>
  <c r="B99" i="5" l="1"/>
  <c r="C99" i="5" s="1"/>
  <c r="B115" i="5"/>
  <c r="C115" i="5" s="1"/>
  <c r="B116" i="5" s="1"/>
  <c r="C116" i="5" s="1"/>
  <c r="B117" i="5" s="1"/>
  <c r="C117" i="5" s="1"/>
  <c r="B123" i="5" s="1"/>
  <c r="C123" i="5" s="1"/>
  <c r="B124" i="5" s="1"/>
  <c r="C124" i="5" s="1"/>
  <c r="B101" i="5"/>
  <c r="C101" i="5" s="1"/>
  <c r="B103" i="5" s="1"/>
  <c r="C103" i="5" s="1"/>
  <c r="B104" i="5" s="1"/>
  <c r="C104" i="5" s="1"/>
  <c r="B105" i="5" s="1"/>
  <c r="C105" i="5" s="1"/>
  <c r="B107" i="5" s="1"/>
  <c r="C107" i="5" s="1"/>
  <c r="B108" i="5" s="1"/>
  <c r="C108" i="5" s="1"/>
  <c r="B109" i="5" s="1"/>
  <c r="C109" i="5" s="1"/>
  <c r="B111" i="5" s="1"/>
  <c r="C111" i="5" s="1"/>
  <c r="B112" i="5" s="1"/>
  <c r="C112" i="5" s="1"/>
  <c r="B113" i="5" s="1"/>
  <c r="C113" i="5" s="1"/>
  <c r="B120" i="5" l="1"/>
  <c r="C120" i="5" s="1"/>
  <c r="B121" i="5" s="1"/>
  <c r="C121" i="5" s="1"/>
  <c r="B125" i="5" s="1"/>
  <c r="B118" i="5"/>
  <c r="C118" i="5" s="1"/>
  <c r="B119" i="5" s="1"/>
  <c r="C119" i="5" s="1"/>
  <c r="B129" i="5" l="1"/>
  <c r="C129" i="5" s="1"/>
  <c r="B130" i="5"/>
  <c r="C130" i="5" s="1"/>
  <c r="B127" i="5"/>
  <c r="C127" i="5" s="1"/>
  <c r="C125" i="5"/>
  <c r="B126" i="5" s="1"/>
  <c r="C126" i="5" s="1"/>
  <c r="B131" i="5" s="1"/>
  <c r="C131" i="5" s="1"/>
</calcChain>
</file>

<file path=xl/sharedStrings.xml><?xml version="1.0" encoding="utf-8"?>
<sst xmlns="http://schemas.openxmlformats.org/spreadsheetml/2006/main" count="323" uniqueCount="150">
  <si>
    <t>Description</t>
  </si>
  <si>
    <t>Finish Date</t>
  </si>
  <si>
    <t>ELSR - 210 cum ( 210000 litre)</t>
  </si>
  <si>
    <t>Outer Dia - 13.556 mtr</t>
  </si>
  <si>
    <t>Total Height - 23.57 mtr</t>
  </si>
  <si>
    <t>ELSR</t>
  </si>
  <si>
    <t>Start Date</t>
  </si>
  <si>
    <t>Duration</t>
  </si>
  <si>
    <t>3rd lift</t>
  </si>
  <si>
    <t>Shuttering &amp; scaffolding</t>
  </si>
  <si>
    <t>Concrete</t>
  </si>
  <si>
    <t>Filling with Gravel (inner)</t>
  </si>
  <si>
    <t>Inner PCC</t>
  </si>
  <si>
    <t>4th lift</t>
  </si>
  <si>
    <t>scaffolding</t>
  </si>
  <si>
    <t>Reinforcement</t>
  </si>
  <si>
    <t>Shuttering</t>
  </si>
  <si>
    <t>5th lift</t>
  </si>
  <si>
    <t>6th lift</t>
  </si>
  <si>
    <t>7th lift</t>
  </si>
  <si>
    <t>8th lift</t>
  </si>
  <si>
    <t>9th lift</t>
  </si>
  <si>
    <t>10th lift</t>
  </si>
  <si>
    <t>11th lift</t>
  </si>
  <si>
    <t>12th lift</t>
  </si>
  <si>
    <t>13th lift</t>
  </si>
  <si>
    <t>14th lift</t>
  </si>
  <si>
    <t>15th lift</t>
  </si>
  <si>
    <t>16th lift</t>
  </si>
  <si>
    <t>Ring Beam</t>
  </si>
  <si>
    <t>Tank</t>
  </si>
  <si>
    <t>Slab</t>
  </si>
  <si>
    <t xml:space="preserve">Outer Compaction &amp; PCC </t>
  </si>
  <si>
    <t>Shuttering inc. staircase</t>
  </si>
  <si>
    <t>Reinforcement inc. staircase</t>
  </si>
  <si>
    <t>Concrete inc. staircase</t>
  </si>
  <si>
    <t>Haunch Ring Beam</t>
  </si>
  <si>
    <t xml:space="preserve">Shaft </t>
  </si>
  <si>
    <t>Wall Starter</t>
  </si>
  <si>
    <t>1st lift 1.2mtr</t>
  </si>
  <si>
    <t>2nd lift</t>
  </si>
  <si>
    <t>Cover Slab</t>
  </si>
  <si>
    <t>Deshuttering</t>
  </si>
  <si>
    <t>Head Room</t>
  </si>
  <si>
    <t>Starter</t>
  </si>
  <si>
    <t>1st lift</t>
  </si>
  <si>
    <t>RCC Parapet Wall -0.15x0.952</t>
  </si>
  <si>
    <t>water proofing treatment to vertical and horizontal surfaces</t>
  </si>
  <si>
    <t>Flooring</t>
  </si>
  <si>
    <t>Structural Staircase</t>
  </si>
  <si>
    <t>Shaft Ladder</t>
  </si>
  <si>
    <t>Hand Rail</t>
  </si>
  <si>
    <t xml:space="preserve">Parapet Wall </t>
  </si>
  <si>
    <t>steel door</t>
  </si>
  <si>
    <t>Painting of steel doors &amp; windows</t>
  </si>
  <si>
    <t>Ventilator</t>
  </si>
  <si>
    <t>Painting</t>
  </si>
  <si>
    <t>Exterior - 1 coat primer,2 coats paint</t>
  </si>
  <si>
    <t>Interior - 1 coat primer,2 coats paint</t>
  </si>
  <si>
    <t>C.I manhole cover with frame</t>
  </si>
  <si>
    <t>Rubble stone Pitching</t>
  </si>
  <si>
    <t>Plinth protection slab</t>
  </si>
  <si>
    <t>Step</t>
  </si>
  <si>
    <t>Service passage</t>
  </si>
  <si>
    <t>Lightening Arrestor</t>
  </si>
  <si>
    <t>Vent Pipe</t>
  </si>
  <si>
    <t>Rain water drain pipe</t>
  </si>
  <si>
    <t>200mm dia. Puddle flange</t>
  </si>
  <si>
    <t>300mm dia. Puddle flange</t>
  </si>
  <si>
    <t>Rungs</t>
  </si>
  <si>
    <t>External</t>
  </si>
  <si>
    <t>GLSR - 2500 cum  (2500000 litre)</t>
  </si>
  <si>
    <t>Outer Dia - 27.6 mtr</t>
  </si>
  <si>
    <t>Inner Dia - 19 mtr</t>
  </si>
  <si>
    <t>Total Height - 9 mtr</t>
  </si>
  <si>
    <t>Area of Dome slab - 1195.963 sqm</t>
  </si>
  <si>
    <t>GLSR</t>
  </si>
  <si>
    <t>In foundation and basement upto 3 MT height</t>
  </si>
  <si>
    <t>Inner wall</t>
  </si>
  <si>
    <t>Puddle pipe - 2 Nos</t>
  </si>
  <si>
    <t>Walking Platform</t>
  </si>
  <si>
    <t>Outer wall</t>
  </si>
  <si>
    <t>Ring beam</t>
  </si>
  <si>
    <t>Puddle Flange - 3 Nos</t>
  </si>
  <si>
    <t>Dome Slab</t>
  </si>
  <si>
    <t>Puddle pipe - 10 Nos</t>
  </si>
  <si>
    <t>Vent pipe</t>
  </si>
  <si>
    <t>Water proofing</t>
  </si>
  <si>
    <t>M.S.hand railing</t>
  </si>
  <si>
    <t>Inner &amp; Outer Ladder Fabrication &amp; erection</t>
  </si>
  <si>
    <t>Plastering</t>
  </si>
  <si>
    <t>Outer Ring wall</t>
  </si>
  <si>
    <t>IPS flooring</t>
  </si>
  <si>
    <t>Insert plate with painting</t>
  </si>
  <si>
    <t>Butterfly valve</t>
  </si>
  <si>
    <t xml:space="preserve"> DI pipe ( Pipe supplied by client)</t>
  </si>
  <si>
    <t>Man hole cover</t>
  </si>
  <si>
    <t xml:space="preserve">Potable Pump House </t>
  </si>
  <si>
    <t>Size of building - 9.17 x 16.37 mtr</t>
  </si>
  <si>
    <t>Area of building - 150.11 sqm</t>
  </si>
  <si>
    <t>Height of the building - 0.75+5.5+0.9</t>
  </si>
  <si>
    <t>No. of Columns - 12</t>
  </si>
  <si>
    <t>Pump Houses</t>
  </si>
  <si>
    <t>Actual status</t>
  </si>
  <si>
    <t>Column FGL to Beam bottom level</t>
  </si>
  <si>
    <t>1st lift - 12 Columns</t>
  </si>
  <si>
    <t>2nd lift - 6 Columns</t>
  </si>
  <si>
    <t>`</t>
  </si>
  <si>
    <t>2nd lift - 3 Bracket Columns</t>
  </si>
  <si>
    <t>Roof Beam &amp; slab</t>
  </si>
  <si>
    <t>Outer Scaffolding</t>
  </si>
  <si>
    <t>Material not received</t>
  </si>
  <si>
    <t>fly ash brick work</t>
  </si>
  <si>
    <t>Upto Lintel</t>
  </si>
  <si>
    <t>Lintel &amp; sun shade</t>
  </si>
  <si>
    <t>Above Lintel</t>
  </si>
  <si>
    <t>Ceiling Plastering</t>
  </si>
  <si>
    <t>Internal plastering</t>
  </si>
  <si>
    <t>Column above roof level</t>
  </si>
  <si>
    <t>Parapet wall</t>
  </si>
  <si>
    <t>External plastering</t>
  </si>
  <si>
    <t>Band</t>
  </si>
  <si>
    <t xml:space="preserve"> Ramp</t>
  </si>
  <si>
    <t>Main entrance staircase &amp; steps</t>
  </si>
  <si>
    <t>Anti termite treatment</t>
  </si>
  <si>
    <t xml:space="preserve"> Weathering course</t>
  </si>
  <si>
    <t xml:space="preserve"> tile</t>
  </si>
  <si>
    <t>1 coat primer</t>
  </si>
  <si>
    <t>2 coats of paint</t>
  </si>
  <si>
    <t xml:space="preserve">Ceiling </t>
  </si>
  <si>
    <t>Screed</t>
  </si>
  <si>
    <t>Internal Painting</t>
  </si>
  <si>
    <t>Painting in Steel</t>
  </si>
  <si>
    <t>Steel Doors Fixing</t>
  </si>
  <si>
    <t>aluminium glazed sliding window</t>
  </si>
  <si>
    <t>Mild steel grills</t>
  </si>
  <si>
    <t xml:space="preserve"> rolling shutter</t>
  </si>
  <si>
    <t>Rain water pipe</t>
  </si>
  <si>
    <t>Rain water harvesting System</t>
  </si>
  <si>
    <t>Lightning arrestors and aviation lamp</t>
  </si>
  <si>
    <t>conventional lightning air termination</t>
  </si>
  <si>
    <t>G.I earth pipe</t>
  </si>
  <si>
    <t>conductor using 25 mm X 6 mm G.I strip</t>
  </si>
  <si>
    <t>LED type aviation lamp</t>
  </si>
  <si>
    <t>AS PER SCHEDULE</t>
  </si>
  <si>
    <t>CATCH-UP SCHEDULE</t>
  </si>
  <si>
    <t>START DATE</t>
  </si>
  <si>
    <t>FINISH DATE</t>
  </si>
  <si>
    <t>Completed</t>
  </si>
  <si>
    <t>CATCH - UP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</si>
</sst>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/mmm/yy;@"/>
    <numFmt numFmtId="165" formatCode="_ * #,##0_ ;_ * \-#,##0_ ;_ * &quot;-&quot;??_ ;_ @_ "/>
    <numFmt numFmtId="166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6" fontId="10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wrapText="1"/>
    </xf>
    <xf numFmtId="164" fontId="4" fillId="2" borderId="4" xfId="0" applyNumberFormat="1" applyFont="1" applyFill="1" applyBorder="1" applyAlignment="1"/>
    <xf numFmtId="0" fontId="3" fillId="2" borderId="4" xfId="0" applyFont="1" applyFill="1" applyBorder="1"/>
    <xf numFmtId="164" fontId="5" fillId="0" borderId="0" xfId="0" applyNumberFormat="1" applyFont="1" applyFill="1" applyBorder="1" applyAlignment="1"/>
    <xf numFmtId="0" fontId="1" fillId="0" borderId="3" xfId="0" applyFont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wrapText="1"/>
    </xf>
    <xf numFmtId="164" fontId="5" fillId="0" borderId="6" xfId="0" applyNumberFormat="1" applyFont="1" applyFill="1" applyBorder="1" applyAlignment="1"/>
    <xf numFmtId="164" fontId="0" fillId="0" borderId="6" xfId="0" applyNumberFormat="1" applyBorder="1"/>
    <xf numFmtId="0" fontId="0" fillId="0" borderId="3" xfId="0" applyFont="1" applyBorder="1" applyAlignment="1">
      <alignment wrapText="1"/>
    </xf>
    <xf numFmtId="164" fontId="0" fillId="0" borderId="6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3" xfId="0" applyFont="1" applyFill="1" applyBorder="1" applyAlignment="1">
      <alignment wrapText="1"/>
    </xf>
    <xf numFmtId="165" fontId="0" fillId="0" borderId="6" xfId="0" applyNumberFormat="1" applyBorder="1" applyAlignment="1">
      <alignment horizontal="center"/>
    </xf>
    <xf numFmtId="0" fontId="2" fillId="2" borderId="3" xfId="0" applyFont="1" applyFill="1" applyBorder="1"/>
    <xf numFmtId="0" fontId="2" fillId="2" borderId="6" xfId="0" applyFont="1" applyFill="1" applyBorder="1"/>
    <xf numFmtId="164" fontId="5" fillId="2" borderId="6" xfId="0" applyNumberFormat="1" applyFont="1" applyFill="1" applyBorder="1" applyAlignment="1"/>
    <xf numFmtId="0" fontId="0" fillId="2" borderId="6" xfId="0" applyFill="1" applyBorder="1"/>
    <xf numFmtId="0" fontId="8" fillId="3" borderId="3" xfId="0" applyFont="1" applyFill="1" applyBorder="1" applyAlignment="1">
      <alignment wrapText="1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wrapText="1"/>
    </xf>
    <xf numFmtId="165" fontId="0" fillId="0" borderId="6" xfId="0" applyNumberFormat="1" applyFill="1" applyBorder="1" applyAlignment="1">
      <alignment horizontal="center"/>
    </xf>
    <xf numFmtId="0" fontId="0" fillId="0" borderId="0" xfId="0" applyFill="1"/>
    <xf numFmtId="0" fontId="1" fillId="0" borderId="3" xfId="0" applyFont="1" applyFill="1" applyBorder="1" applyAlignment="1">
      <alignment wrapText="1"/>
    </xf>
    <xf numFmtId="15" fontId="0" fillId="4" borderId="6" xfId="0" applyNumberFormat="1" applyFill="1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0" fontId="5" fillId="0" borderId="0" xfId="0" applyNumberFormat="1" applyFont="1" applyFill="1" applyBorder="1" applyAlignment="1"/>
    <xf numFmtId="164" fontId="0" fillId="5" borderId="6" xfId="0" applyNumberFormat="1" applyFill="1" applyBorder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165" fontId="0" fillId="5" borderId="6" xfId="0" applyNumberFormat="1" applyFill="1" applyBorder="1" applyAlignment="1">
      <alignment horizontal="center"/>
    </xf>
    <xf numFmtId="164" fontId="5" fillId="2" borderId="4" xfId="0" applyNumberFormat="1" applyFont="1" applyFill="1" applyBorder="1" applyAlignment="1"/>
    <xf numFmtId="0" fontId="0" fillId="2" borderId="4" xfId="0" applyFill="1" applyBorder="1"/>
    <xf numFmtId="0" fontId="0" fillId="0" borderId="0" xfId="0" applyBorder="1" applyAlignment="1">
      <alignment horizontal="center"/>
    </xf>
    <xf numFmtId="0" fontId="0" fillId="2" borderId="11" xfId="0" applyFont="1" applyFill="1" applyBorder="1" applyAlignment="1">
      <alignment wrapText="1"/>
    </xf>
    <xf numFmtId="0" fontId="0" fillId="2" borderId="12" xfId="0" applyFill="1" applyBorder="1"/>
    <xf numFmtId="164" fontId="5" fillId="0" borderId="14" xfId="0" applyNumberFormat="1" applyFont="1" applyFill="1" applyBorder="1" applyAlignment="1"/>
    <xf numFmtId="0" fontId="0" fillId="0" borderId="16" xfId="0" applyNumberFormat="1" applyBorder="1"/>
    <xf numFmtId="0" fontId="0" fillId="5" borderId="16" xfId="0" applyNumberFormat="1" applyFill="1" applyBorder="1"/>
    <xf numFmtId="0" fontId="0" fillId="0" borderId="16" xfId="0" applyNumberForma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0" fillId="0" borderId="4" xfId="0" applyBorder="1"/>
    <xf numFmtId="164" fontId="0" fillId="0" borderId="4" xfId="0" applyNumberFormat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0" borderId="4" xfId="0" applyNumberFormat="1" applyFill="1" applyBorder="1"/>
    <xf numFmtId="0" fontId="0" fillId="0" borderId="18" xfId="0" applyBorder="1"/>
    <xf numFmtId="0" fontId="0" fillId="0" borderId="6" xfId="0" applyFill="1" applyBorder="1" applyAlignment="1">
      <alignment horizontal="center"/>
    </xf>
    <xf numFmtId="0" fontId="0" fillId="0" borderId="3" xfId="0" applyFont="1" applyFill="1" applyBorder="1" applyAlignment="1">
      <alignment wrapText="1"/>
    </xf>
    <xf numFmtId="0" fontId="0" fillId="0" borderId="6" xfId="0" applyFill="1" applyBorder="1"/>
    <xf numFmtId="0" fontId="0" fillId="0" borderId="4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18" xfId="0" applyFill="1" applyBorder="1"/>
    <xf numFmtId="0" fontId="0" fillId="0" borderId="17" xfId="0" applyNumberForma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0" xfId="0" applyFont="1"/>
    <xf numFmtId="165" fontId="0" fillId="0" borderId="6" xfId="1" applyNumberFormat="1" applyFont="1" applyBorder="1" applyAlignment="1">
      <alignment horizontal="center"/>
    </xf>
    <xf numFmtId="166" fontId="0" fillId="0" borderId="6" xfId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4" fontId="0" fillId="0" borderId="8" xfId="0" applyNumberFormat="1" applyBorder="1"/>
    <xf numFmtId="165" fontId="0" fillId="0" borderId="8" xfId="0" applyNumberFormat="1" applyBorder="1" applyAlignment="1">
      <alignment horizontal="center"/>
    </xf>
    <xf numFmtId="0" fontId="0" fillId="0" borderId="24" xfId="0" applyBorder="1"/>
    <xf numFmtId="0" fontId="1" fillId="0" borderId="9" xfId="0" applyFont="1" applyBorder="1" applyAlignment="1">
      <alignment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11" fillId="3" borderId="14" xfId="0" applyFont="1" applyFill="1" applyBorder="1" applyAlignment="1">
      <alignment wrapText="1"/>
    </xf>
    <xf numFmtId="0" fontId="7" fillId="3" borderId="14" xfId="0" applyFont="1" applyFill="1" applyBorder="1"/>
    <xf numFmtId="0" fontId="7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0" fontId="1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zoomScale="87" zoomScaleNormal="87" workbookViewId="0">
      <selection activeCell="E8" sqref="E8:F8"/>
    </sheetView>
  </sheetViews>
  <sheetFormatPr defaultRowHeight="15" x14ac:dyDescent="0.25"/>
  <cols>
    <col min="1" max="1" width="35.140625" style="34" bestFit="1" customWidth="1"/>
    <col min="2" max="2" width="12.5703125" customWidth="1"/>
    <col min="3" max="3" width="11.42578125" bestFit="1" customWidth="1"/>
    <col min="4" max="4" width="13.42578125" style="3" hidden="1" customWidth="1"/>
    <col min="5" max="5" width="10.42578125" style="3" bestFit="1" customWidth="1"/>
    <col min="6" max="6" width="11.42578125" style="3" bestFit="1" customWidth="1"/>
    <col min="7" max="7" width="9.28515625" style="3" hidden="1" customWidth="1"/>
    <col min="8" max="8" width="0" hidden="1" customWidth="1"/>
  </cols>
  <sheetData>
    <row r="1" spans="1:8" ht="14.45" x14ac:dyDescent="0.3">
      <c r="A1" s="11"/>
      <c r="B1" s="9"/>
      <c r="C1" s="9"/>
      <c r="D1" s="19"/>
      <c r="E1" s="19"/>
      <c r="F1" s="19"/>
      <c r="G1" s="19"/>
    </row>
    <row r="2" spans="1:8" ht="15.6" x14ac:dyDescent="0.3">
      <c r="A2" s="20" t="s">
        <v>0</v>
      </c>
      <c r="B2" s="21" t="s">
        <v>1</v>
      </c>
      <c r="C2" s="9"/>
      <c r="D2" s="19"/>
      <c r="E2" s="19"/>
      <c r="F2" s="19"/>
      <c r="G2" s="19"/>
    </row>
    <row r="3" spans="1:8" ht="14.45" x14ac:dyDescent="0.3">
      <c r="A3" s="18" t="s">
        <v>71</v>
      </c>
      <c r="B3" s="22">
        <v>43739</v>
      </c>
      <c r="C3" s="9"/>
      <c r="D3" s="10"/>
      <c r="E3" s="10"/>
      <c r="F3" s="10"/>
      <c r="G3" s="10"/>
    </row>
    <row r="4" spans="1:8" ht="14.45" x14ac:dyDescent="0.3">
      <c r="A4" s="4" t="s">
        <v>72</v>
      </c>
      <c r="B4" s="23"/>
      <c r="C4" s="12"/>
      <c r="D4" s="10"/>
      <c r="E4" s="10"/>
      <c r="F4" s="10"/>
      <c r="G4" s="10"/>
    </row>
    <row r="5" spans="1:8" ht="14.45" x14ac:dyDescent="0.3">
      <c r="A5" s="4" t="s">
        <v>73</v>
      </c>
      <c r="B5" s="23"/>
      <c r="C5" s="12"/>
      <c r="D5" s="10"/>
      <c r="E5" s="10"/>
      <c r="F5" s="10"/>
      <c r="G5" s="10"/>
    </row>
    <row r="6" spans="1:8" ht="14.45" x14ac:dyDescent="0.3">
      <c r="A6" s="4" t="s">
        <v>74</v>
      </c>
      <c r="B6" s="23"/>
      <c r="C6" s="12"/>
      <c r="D6" s="10"/>
      <c r="E6" s="10"/>
      <c r="F6" s="10"/>
      <c r="G6" s="10"/>
    </row>
    <row r="7" spans="1:8" ht="14.45" x14ac:dyDescent="0.3">
      <c r="A7" s="4" t="s">
        <v>75</v>
      </c>
      <c r="B7" s="23"/>
      <c r="C7" s="12"/>
      <c r="D7" s="10"/>
      <c r="E7" s="10"/>
      <c r="F7" s="10"/>
      <c r="G7" s="10"/>
    </row>
    <row r="8" spans="1:8" s="30" customFormat="1" ht="15.6" customHeight="1" x14ac:dyDescent="0.3">
      <c r="A8" s="87"/>
      <c r="B8" s="92" t="s">
        <v>144</v>
      </c>
      <c r="C8" s="92"/>
      <c r="D8" s="67"/>
      <c r="E8" s="93" t="s">
        <v>145</v>
      </c>
      <c r="F8" s="94"/>
      <c r="G8" s="36"/>
      <c r="H8" s="88"/>
    </row>
    <row r="9" spans="1:8" ht="18" x14ac:dyDescent="0.35">
      <c r="A9" s="24" t="s">
        <v>76</v>
      </c>
      <c r="B9" s="25" t="s">
        <v>6</v>
      </c>
      <c r="C9" s="25" t="s">
        <v>1</v>
      </c>
      <c r="D9" s="26" t="s">
        <v>7</v>
      </c>
      <c r="E9" s="25" t="s">
        <v>6</v>
      </c>
      <c r="F9" s="25" t="s">
        <v>1</v>
      </c>
      <c r="G9" s="26" t="s">
        <v>7</v>
      </c>
    </row>
    <row r="10" spans="1:8" ht="28.9" x14ac:dyDescent="0.3">
      <c r="A10" s="11" t="s">
        <v>77</v>
      </c>
      <c r="B10" s="9"/>
      <c r="C10" s="9"/>
      <c r="D10" s="19"/>
      <c r="E10" s="19"/>
      <c r="F10" s="19"/>
      <c r="G10" s="19"/>
    </row>
    <row r="11" spans="1:8" ht="14.45" x14ac:dyDescent="0.3">
      <c r="A11" s="8" t="s">
        <v>78</v>
      </c>
      <c r="B11" s="9"/>
      <c r="C11" s="9"/>
      <c r="D11" s="19"/>
      <c r="E11" s="19"/>
      <c r="F11" s="19"/>
      <c r="G11" s="19"/>
    </row>
    <row r="12" spans="1:8" ht="14.45" x14ac:dyDescent="0.3">
      <c r="A12" s="27" t="s">
        <v>45</v>
      </c>
      <c r="B12" s="9"/>
      <c r="C12" s="9"/>
      <c r="D12" s="19"/>
      <c r="E12" s="19"/>
      <c r="F12" s="19"/>
      <c r="G12" s="19"/>
    </row>
    <row r="13" spans="1:8" ht="14.45" x14ac:dyDescent="0.3">
      <c r="A13" s="11" t="s">
        <v>15</v>
      </c>
      <c r="B13" s="12">
        <v>43602</v>
      </c>
      <c r="C13" s="13">
        <f t="shared" ref="C13:C24" si="0">B13+D13-1</f>
        <v>43603</v>
      </c>
      <c r="D13" s="19">
        <v>2</v>
      </c>
      <c r="E13" s="19"/>
      <c r="F13" s="19"/>
      <c r="G13" s="19"/>
    </row>
    <row r="14" spans="1:8" ht="14.45" x14ac:dyDescent="0.3">
      <c r="A14" s="11" t="s">
        <v>16</v>
      </c>
      <c r="B14" s="13">
        <f>C13+1</f>
        <v>43604</v>
      </c>
      <c r="C14" s="13">
        <f t="shared" si="0"/>
        <v>43608</v>
      </c>
      <c r="D14" s="19">
        <v>5</v>
      </c>
      <c r="E14" s="19"/>
      <c r="F14" s="19"/>
      <c r="G14" s="19"/>
    </row>
    <row r="15" spans="1:8" ht="15.6" customHeight="1" x14ac:dyDescent="0.3">
      <c r="A15" s="11" t="s">
        <v>10</v>
      </c>
      <c r="B15" s="13">
        <f>C14+1</f>
        <v>43609</v>
      </c>
      <c r="C15" s="13">
        <f t="shared" si="0"/>
        <v>43609</v>
      </c>
      <c r="D15" s="19">
        <v>1</v>
      </c>
      <c r="E15" s="19"/>
      <c r="F15" s="19"/>
      <c r="G15" s="19"/>
    </row>
    <row r="16" spans="1:8" ht="14.45" x14ac:dyDescent="0.3">
      <c r="A16" s="11" t="s">
        <v>79</v>
      </c>
      <c r="B16" s="13">
        <f>B15</f>
        <v>43609</v>
      </c>
      <c r="C16" s="13">
        <f t="shared" si="0"/>
        <v>43609</v>
      </c>
      <c r="D16" s="19">
        <v>1</v>
      </c>
      <c r="E16" s="19"/>
      <c r="F16" s="19"/>
      <c r="G16" s="19"/>
    </row>
    <row r="17" spans="1:8" x14ac:dyDescent="0.25">
      <c r="A17" s="27" t="s">
        <v>40</v>
      </c>
      <c r="B17" s="9"/>
      <c r="C17" s="9"/>
      <c r="D17" s="19"/>
      <c r="E17" s="19"/>
      <c r="F17" s="19"/>
      <c r="G17" s="19"/>
    </row>
    <row r="18" spans="1:8" x14ac:dyDescent="0.25">
      <c r="A18" s="11" t="s">
        <v>15</v>
      </c>
      <c r="B18" s="13">
        <f>C15+1</f>
        <v>43610</v>
      </c>
      <c r="C18" s="13">
        <f>B18+D18-1+1</f>
        <v>43612</v>
      </c>
      <c r="D18" s="19">
        <v>2</v>
      </c>
      <c r="E18" s="19"/>
      <c r="F18" s="19"/>
      <c r="G18" s="19"/>
    </row>
    <row r="19" spans="1:8" x14ac:dyDescent="0.25">
      <c r="A19" s="11" t="s">
        <v>9</v>
      </c>
      <c r="B19" s="13">
        <f>C18+1+1</f>
        <v>43614</v>
      </c>
      <c r="C19" s="15">
        <f t="shared" si="0"/>
        <v>43617</v>
      </c>
      <c r="D19" s="19">
        <v>4</v>
      </c>
      <c r="E19" s="19"/>
      <c r="F19" s="19"/>
      <c r="G19" s="19"/>
    </row>
    <row r="20" spans="1:8" x14ac:dyDescent="0.25">
      <c r="A20" s="11" t="s">
        <v>10</v>
      </c>
      <c r="B20" s="13">
        <f>C19+2</f>
        <v>43619</v>
      </c>
      <c r="C20" s="13">
        <f t="shared" si="0"/>
        <v>43619</v>
      </c>
      <c r="D20" s="19">
        <v>1</v>
      </c>
      <c r="E20" s="19"/>
      <c r="F20" s="19"/>
      <c r="G20" s="19"/>
    </row>
    <row r="21" spans="1:8" x14ac:dyDescent="0.25">
      <c r="A21" s="8" t="s">
        <v>8</v>
      </c>
      <c r="B21" s="9"/>
      <c r="C21" s="9"/>
      <c r="D21" s="19"/>
      <c r="E21" s="19"/>
      <c r="F21" s="19"/>
      <c r="G21" s="19"/>
    </row>
    <row r="22" spans="1:8" x14ac:dyDescent="0.25">
      <c r="A22" s="11" t="s">
        <v>15</v>
      </c>
      <c r="B22" s="13">
        <f>C20+1</f>
        <v>43620</v>
      </c>
      <c r="C22" s="13">
        <f>B22+D22-1+1</f>
        <v>43622</v>
      </c>
      <c r="D22" s="19">
        <v>2</v>
      </c>
      <c r="E22" s="19"/>
      <c r="F22" s="19"/>
      <c r="G22" s="19"/>
    </row>
    <row r="23" spans="1:8" x14ac:dyDescent="0.25">
      <c r="A23" s="11" t="s">
        <v>16</v>
      </c>
      <c r="B23" s="13">
        <f>C22+1</f>
        <v>43623</v>
      </c>
      <c r="C23" s="13">
        <f>B23+D23-1+1</f>
        <v>43627</v>
      </c>
      <c r="D23" s="19">
        <v>4</v>
      </c>
      <c r="E23" s="19"/>
      <c r="F23" s="19"/>
      <c r="G23" s="19"/>
    </row>
    <row r="24" spans="1:8" x14ac:dyDescent="0.25">
      <c r="A24" s="11" t="s">
        <v>10</v>
      </c>
      <c r="B24" s="13">
        <f>C23+1</f>
        <v>43628</v>
      </c>
      <c r="C24" s="13">
        <f t="shared" si="0"/>
        <v>43628</v>
      </c>
      <c r="D24" s="19">
        <v>1</v>
      </c>
      <c r="E24" s="19"/>
      <c r="F24" s="19"/>
      <c r="G24" s="19"/>
    </row>
    <row r="25" spans="1:8" x14ac:dyDescent="0.25">
      <c r="A25" s="8" t="s">
        <v>13</v>
      </c>
      <c r="B25" s="13"/>
      <c r="C25" s="13"/>
      <c r="D25" s="19"/>
      <c r="E25" s="19"/>
      <c r="F25" s="19"/>
      <c r="G25" s="19"/>
    </row>
    <row r="26" spans="1:8" x14ac:dyDescent="0.25">
      <c r="A26" s="11" t="s">
        <v>15</v>
      </c>
      <c r="B26" s="13">
        <f>C24+2</f>
        <v>43630</v>
      </c>
      <c r="C26" s="13">
        <f>B26+D26-1</f>
        <v>43631</v>
      </c>
      <c r="D26" s="19">
        <v>2</v>
      </c>
      <c r="E26" s="19"/>
      <c r="F26" s="19"/>
      <c r="G26" s="19"/>
    </row>
    <row r="27" spans="1:8" x14ac:dyDescent="0.25">
      <c r="A27" s="11" t="s">
        <v>16</v>
      </c>
      <c r="B27" s="37">
        <f>C26+2</f>
        <v>43633</v>
      </c>
      <c r="C27" s="37">
        <f>B27+D27-1+1</f>
        <v>43637</v>
      </c>
      <c r="D27" s="40">
        <v>4</v>
      </c>
      <c r="E27" s="37">
        <v>43640</v>
      </c>
      <c r="F27" s="37">
        <f>E27+G27-1</f>
        <v>43641</v>
      </c>
      <c r="G27" s="19">
        <v>2</v>
      </c>
    </row>
    <row r="28" spans="1:8" x14ac:dyDescent="0.25">
      <c r="A28" s="11" t="s">
        <v>10</v>
      </c>
      <c r="B28" s="37">
        <f>C27+1</f>
        <v>43638</v>
      </c>
      <c r="C28" s="37">
        <f t="shared" ref="C28:C32" si="1">B28+D28-1</f>
        <v>43638</v>
      </c>
      <c r="D28" s="40">
        <v>1</v>
      </c>
      <c r="E28" s="37">
        <f>F27+1</f>
        <v>43642</v>
      </c>
      <c r="F28" s="37">
        <f>E28+G28-1</f>
        <v>43642</v>
      </c>
      <c r="G28" s="19">
        <v>1</v>
      </c>
      <c r="H28">
        <f>C28-F28</f>
        <v>-4</v>
      </c>
    </row>
    <row r="29" spans="1:8" x14ac:dyDescent="0.25">
      <c r="A29" s="8" t="s">
        <v>80</v>
      </c>
      <c r="B29" s="37"/>
      <c r="C29" s="37"/>
      <c r="D29" s="40"/>
      <c r="E29" s="40"/>
      <c r="F29" s="40"/>
      <c r="G29" s="19"/>
    </row>
    <row r="30" spans="1:8" x14ac:dyDescent="0.25">
      <c r="A30" s="11" t="s">
        <v>15</v>
      </c>
      <c r="B30" s="37">
        <f>C28+2</f>
        <v>43640</v>
      </c>
      <c r="C30" s="37">
        <f>B30+D30-1</f>
        <v>43641</v>
      </c>
      <c r="D30" s="40">
        <v>2</v>
      </c>
      <c r="E30" s="37">
        <f>F28+1</f>
        <v>43643</v>
      </c>
      <c r="F30" s="37">
        <f>E30+G30-1</f>
        <v>43644</v>
      </c>
      <c r="G30" s="19">
        <v>2</v>
      </c>
    </row>
    <row r="31" spans="1:8" x14ac:dyDescent="0.25">
      <c r="A31" s="11" t="s">
        <v>16</v>
      </c>
      <c r="B31" s="37">
        <f>C30+1</f>
        <v>43642</v>
      </c>
      <c r="C31" s="37">
        <f>B31+D31-1</f>
        <v>43645</v>
      </c>
      <c r="D31" s="40">
        <v>4</v>
      </c>
      <c r="E31" s="37">
        <f>F30+1</f>
        <v>43645</v>
      </c>
      <c r="F31" s="37">
        <f>E31+G31-1</f>
        <v>43648</v>
      </c>
      <c r="G31" s="19">
        <v>4</v>
      </c>
    </row>
    <row r="32" spans="1:8" x14ac:dyDescent="0.25">
      <c r="A32" s="11" t="s">
        <v>10</v>
      </c>
      <c r="B32" s="37">
        <f>C31+2</f>
        <v>43647</v>
      </c>
      <c r="C32" s="37">
        <f t="shared" si="1"/>
        <v>43647</v>
      </c>
      <c r="D32" s="40">
        <v>1</v>
      </c>
      <c r="E32" s="37">
        <f>F31+1</f>
        <v>43649</v>
      </c>
      <c r="F32" s="37">
        <f t="shared" ref="F32" si="2">E32+G32-1</f>
        <v>43649</v>
      </c>
      <c r="G32" s="19">
        <v>1</v>
      </c>
      <c r="H32">
        <f>C32-F32</f>
        <v>-2</v>
      </c>
    </row>
    <row r="33" spans="1:8" x14ac:dyDescent="0.25">
      <c r="A33" s="8" t="s">
        <v>81</v>
      </c>
      <c r="B33" s="39"/>
      <c r="C33" s="39"/>
      <c r="D33" s="40"/>
      <c r="E33" s="37"/>
      <c r="F33" s="37"/>
      <c r="G33" s="19"/>
    </row>
    <row r="34" spans="1:8" x14ac:dyDescent="0.25">
      <c r="A34" s="27" t="s">
        <v>45</v>
      </c>
      <c r="B34" s="39"/>
      <c r="C34" s="39"/>
      <c r="D34" s="40"/>
      <c r="E34" s="40"/>
      <c r="F34" s="40"/>
      <c r="G34" s="19"/>
    </row>
    <row r="35" spans="1:8" x14ac:dyDescent="0.25">
      <c r="A35" s="11" t="s">
        <v>15</v>
      </c>
      <c r="B35" s="37">
        <f>C32+1</f>
        <v>43648</v>
      </c>
      <c r="C35" s="37">
        <f>B35+D35-1</f>
        <v>43649</v>
      </c>
      <c r="D35" s="40">
        <v>2</v>
      </c>
      <c r="E35" s="37">
        <f>F32+1</f>
        <v>43650</v>
      </c>
      <c r="F35" s="37">
        <f>E35+G35-1</f>
        <v>43651</v>
      </c>
      <c r="G35" s="19">
        <v>2</v>
      </c>
    </row>
    <row r="36" spans="1:8" x14ac:dyDescent="0.25">
      <c r="A36" s="11" t="s">
        <v>16</v>
      </c>
      <c r="B36" s="37">
        <f>C35+2</f>
        <v>43651</v>
      </c>
      <c r="C36" s="37">
        <f>B36+D36-1+1</f>
        <v>43656</v>
      </c>
      <c r="D36" s="40">
        <v>5</v>
      </c>
      <c r="E36" s="37">
        <f>F35+1</f>
        <v>43652</v>
      </c>
      <c r="F36" s="37">
        <v>43657</v>
      </c>
      <c r="G36" s="19">
        <v>5</v>
      </c>
    </row>
    <row r="37" spans="1:8" x14ac:dyDescent="0.25">
      <c r="A37" s="11" t="s">
        <v>10</v>
      </c>
      <c r="B37" s="37">
        <f>C36+2</f>
        <v>43658</v>
      </c>
      <c r="C37" s="37">
        <f t="shared" ref="C37" si="3">B37+D37-1</f>
        <v>43658</v>
      </c>
      <c r="D37" s="40">
        <v>1</v>
      </c>
      <c r="E37" s="37">
        <v>43658</v>
      </c>
      <c r="F37" s="37">
        <v>43658</v>
      </c>
      <c r="G37" s="19">
        <v>1</v>
      </c>
      <c r="H37">
        <f>C37-F37</f>
        <v>0</v>
      </c>
    </row>
    <row r="38" spans="1:8" x14ac:dyDescent="0.25">
      <c r="A38" s="27" t="s">
        <v>40</v>
      </c>
      <c r="B38" s="9"/>
      <c r="C38" s="9"/>
      <c r="D38" s="19"/>
      <c r="E38" s="13"/>
      <c r="F38" s="13"/>
      <c r="G38" s="19"/>
    </row>
    <row r="39" spans="1:8" x14ac:dyDescent="0.25">
      <c r="A39" s="11" t="s">
        <v>15</v>
      </c>
      <c r="B39" s="13">
        <f>C37+1</f>
        <v>43659</v>
      </c>
      <c r="C39" s="13">
        <f>B39+D39-1+1</f>
        <v>43661</v>
      </c>
      <c r="D39" s="19">
        <v>2</v>
      </c>
      <c r="E39" s="13"/>
      <c r="F39" s="13"/>
      <c r="G39" s="19"/>
    </row>
    <row r="40" spans="1:8" x14ac:dyDescent="0.25">
      <c r="A40" s="11" t="s">
        <v>16</v>
      </c>
      <c r="B40" s="13">
        <f>C39+1</f>
        <v>43662</v>
      </c>
      <c r="C40" s="13">
        <f>B40+D40-1</f>
        <v>43666</v>
      </c>
      <c r="D40" s="19">
        <v>5</v>
      </c>
      <c r="E40" s="13"/>
      <c r="F40" s="13"/>
      <c r="G40" s="19"/>
    </row>
    <row r="41" spans="1:8" x14ac:dyDescent="0.25">
      <c r="A41" s="11" t="s">
        <v>10</v>
      </c>
      <c r="B41" s="13">
        <f>C40+2</f>
        <v>43668</v>
      </c>
      <c r="C41" s="13">
        <f t="shared" ref="C41:C54" si="4">B41+D41-1</f>
        <v>43668</v>
      </c>
      <c r="D41" s="19">
        <v>1</v>
      </c>
      <c r="E41" s="13"/>
      <c r="F41" s="13"/>
      <c r="G41" s="19"/>
    </row>
    <row r="42" spans="1:8" x14ac:dyDescent="0.25">
      <c r="A42" s="8" t="s">
        <v>8</v>
      </c>
      <c r="B42" s="9"/>
      <c r="C42" s="9"/>
      <c r="D42" s="19"/>
      <c r="E42" s="19"/>
      <c r="F42" s="19"/>
      <c r="G42" s="19"/>
    </row>
    <row r="43" spans="1:8" x14ac:dyDescent="0.25">
      <c r="A43" s="11" t="s">
        <v>15</v>
      </c>
      <c r="B43" s="13">
        <f>C41+1</f>
        <v>43669</v>
      </c>
      <c r="C43" s="13">
        <f t="shared" si="4"/>
        <v>43670</v>
      </c>
      <c r="D43" s="19">
        <v>2</v>
      </c>
      <c r="E43" s="19"/>
      <c r="F43" s="19"/>
      <c r="G43" s="19"/>
    </row>
    <row r="44" spans="1:8" x14ac:dyDescent="0.25">
      <c r="A44" s="11" t="s">
        <v>16</v>
      </c>
      <c r="B44" s="13">
        <f>C43+1</f>
        <v>43671</v>
      </c>
      <c r="C44" s="13">
        <f>B44+D44-1+1</f>
        <v>43676</v>
      </c>
      <c r="D44" s="19">
        <v>5</v>
      </c>
      <c r="E44" s="19"/>
      <c r="F44" s="19"/>
      <c r="G44" s="19"/>
    </row>
    <row r="45" spans="1:8" x14ac:dyDescent="0.25">
      <c r="A45" s="11" t="s">
        <v>10</v>
      </c>
      <c r="B45" s="13">
        <f>C44+1</f>
        <v>43677</v>
      </c>
      <c r="C45" s="13">
        <f t="shared" si="4"/>
        <v>43677</v>
      </c>
      <c r="D45" s="19">
        <v>1</v>
      </c>
      <c r="E45" s="19"/>
      <c r="F45" s="19"/>
      <c r="G45" s="19"/>
    </row>
    <row r="46" spans="1:8" x14ac:dyDescent="0.25">
      <c r="A46" s="8" t="s">
        <v>13</v>
      </c>
      <c r="B46" s="13"/>
      <c r="C46" s="13"/>
      <c r="D46" s="19"/>
      <c r="E46" s="19"/>
      <c r="F46" s="19"/>
      <c r="G46" s="19"/>
    </row>
    <row r="47" spans="1:8" x14ac:dyDescent="0.25">
      <c r="A47" s="11" t="s">
        <v>15</v>
      </c>
      <c r="B47" s="13">
        <f>C45+1</f>
        <v>43678</v>
      </c>
      <c r="C47" s="13">
        <f>B47+D47-1+1</f>
        <v>43680</v>
      </c>
      <c r="D47" s="19">
        <v>2</v>
      </c>
      <c r="E47" s="19"/>
      <c r="F47" s="19"/>
      <c r="G47" s="19"/>
    </row>
    <row r="48" spans="1:8" x14ac:dyDescent="0.25">
      <c r="A48" s="11" t="s">
        <v>16</v>
      </c>
      <c r="B48" s="13">
        <f>C47+2</f>
        <v>43682</v>
      </c>
      <c r="C48" s="13">
        <f>B48+D48-1</f>
        <v>43686</v>
      </c>
      <c r="D48" s="19">
        <v>5</v>
      </c>
      <c r="E48" s="19"/>
      <c r="F48" s="19"/>
      <c r="G48" s="19"/>
    </row>
    <row r="49" spans="1:7" x14ac:dyDescent="0.25">
      <c r="A49" s="11" t="s">
        <v>10</v>
      </c>
      <c r="B49" s="13">
        <f>C48+1</f>
        <v>43687</v>
      </c>
      <c r="C49" s="13">
        <f t="shared" ref="C49" si="5">B49+D49-1</f>
        <v>43687</v>
      </c>
      <c r="D49" s="19">
        <v>1</v>
      </c>
      <c r="E49" s="19"/>
      <c r="F49" s="19"/>
      <c r="G49" s="19"/>
    </row>
    <row r="50" spans="1:7" x14ac:dyDescent="0.25">
      <c r="A50" s="8" t="s">
        <v>82</v>
      </c>
      <c r="B50" s="13"/>
      <c r="C50" s="13"/>
      <c r="D50" s="19"/>
      <c r="E50" s="19"/>
      <c r="F50" s="19"/>
      <c r="G50" s="19"/>
    </row>
    <row r="51" spans="1:7" x14ac:dyDescent="0.25">
      <c r="A51" s="11" t="s">
        <v>15</v>
      </c>
      <c r="B51" s="13">
        <f>C45+2</f>
        <v>43679</v>
      </c>
      <c r="C51" s="13">
        <f t="shared" si="4"/>
        <v>43680</v>
      </c>
      <c r="D51" s="19">
        <v>2</v>
      </c>
      <c r="E51" s="19"/>
      <c r="F51" s="19"/>
      <c r="G51" s="19"/>
    </row>
    <row r="52" spans="1:7" x14ac:dyDescent="0.25">
      <c r="A52" s="11" t="s">
        <v>16</v>
      </c>
      <c r="B52" s="13">
        <f>C51+2</f>
        <v>43682</v>
      </c>
      <c r="C52" s="13">
        <f>B52+D52-1+1</f>
        <v>43687</v>
      </c>
      <c r="D52" s="19">
        <v>5</v>
      </c>
      <c r="E52" s="19"/>
      <c r="F52" s="19"/>
      <c r="G52" s="19"/>
    </row>
    <row r="53" spans="1:7" x14ac:dyDescent="0.25">
      <c r="A53" s="11" t="s">
        <v>10</v>
      </c>
      <c r="B53" s="13">
        <f>C52+2</f>
        <v>43689</v>
      </c>
      <c r="C53" s="13">
        <f t="shared" si="4"/>
        <v>43689</v>
      </c>
      <c r="D53" s="19">
        <v>1</v>
      </c>
      <c r="E53" s="19"/>
      <c r="F53" s="19"/>
      <c r="G53" s="19"/>
    </row>
    <row r="54" spans="1:7" x14ac:dyDescent="0.25">
      <c r="A54" s="11" t="s">
        <v>83</v>
      </c>
      <c r="B54" s="13">
        <f>B53</f>
        <v>43689</v>
      </c>
      <c r="C54" s="13">
        <f t="shared" si="4"/>
        <v>43689</v>
      </c>
      <c r="D54" s="19">
        <v>1</v>
      </c>
      <c r="E54" s="19"/>
      <c r="F54" s="19"/>
      <c r="G54" s="19"/>
    </row>
    <row r="55" spans="1:7" x14ac:dyDescent="0.25">
      <c r="A55" s="8" t="s">
        <v>84</v>
      </c>
      <c r="B55" s="9"/>
      <c r="C55" s="9"/>
      <c r="D55" s="19"/>
      <c r="E55" s="19"/>
      <c r="F55" s="19"/>
      <c r="G55" s="19"/>
    </row>
    <row r="56" spans="1:7" x14ac:dyDescent="0.25">
      <c r="A56" s="11" t="s">
        <v>16</v>
      </c>
      <c r="B56" s="13">
        <f>C53+1</f>
        <v>43690</v>
      </c>
      <c r="C56" s="13">
        <f>B56+D56-1+2</f>
        <v>43701</v>
      </c>
      <c r="D56" s="19">
        <v>10</v>
      </c>
      <c r="E56" s="19"/>
      <c r="F56" s="19"/>
      <c r="G56" s="19"/>
    </row>
    <row r="57" spans="1:7" x14ac:dyDescent="0.25">
      <c r="A57" s="11" t="s">
        <v>15</v>
      </c>
      <c r="B57" s="13">
        <f>+C56+2</f>
        <v>43703</v>
      </c>
      <c r="C57" s="13">
        <f>B57+D57-1+1</f>
        <v>43709</v>
      </c>
      <c r="D57" s="19">
        <v>6</v>
      </c>
      <c r="E57" s="19"/>
      <c r="F57" s="19"/>
      <c r="G57" s="19"/>
    </row>
    <row r="58" spans="1:7" x14ac:dyDescent="0.25">
      <c r="A58" s="11" t="s">
        <v>10</v>
      </c>
      <c r="B58" s="13">
        <f>+C57+1</f>
        <v>43710</v>
      </c>
      <c r="C58" s="13">
        <f>B58+D58-1</f>
        <v>43710</v>
      </c>
      <c r="D58" s="19">
        <v>1</v>
      </c>
      <c r="E58" s="19"/>
      <c r="F58" s="19"/>
      <c r="G58" s="19"/>
    </row>
    <row r="59" spans="1:7" x14ac:dyDescent="0.25">
      <c r="A59" s="11" t="s">
        <v>85</v>
      </c>
      <c r="B59" s="13">
        <f>B58</f>
        <v>43710</v>
      </c>
      <c r="C59" s="13">
        <f>B59+D59-1</f>
        <v>43710</v>
      </c>
      <c r="D59" s="19">
        <v>1</v>
      </c>
      <c r="E59" s="19"/>
      <c r="F59" s="19"/>
      <c r="G59" s="19"/>
    </row>
    <row r="60" spans="1:7" s="30" customFormat="1" x14ac:dyDescent="0.25">
      <c r="A60" s="28" t="s">
        <v>86</v>
      </c>
      <c r="B60" s="15">
        <f>B59</f>
        <v>43710</v>
      </c>
      <c r="C60" s="13">
        <f>B60+D60-1</f>
        <v>43710</v>
      </c>
      <c r="D60" s="29">
        <v>1</v>
      </c>
      <c r="E60" s="29"/>
      <c r="F60" s="29"/>
      <c r="G60" s="29"/>
    </row>
    <row r="61" spans="1:7" x14ac:dyDescent="0.25">
      <c r="A61" s="11" t="s">
        <v>60</v>
      </c>
      <c r="B61" s="13">
        <f>C58+2</f>
        <v>43712</v>
      </c>
      <c r="C61" s="13">
        <f>B61+D61-1</f>
        <v>43713</v>
      </c>
      <c r="D61" s="10">
        <v>2</v>
      </c>
      <c r="E61" s="10"/>
      <c r="F61" s="10"/>
      <c r="G61" s="10"/>
    </row>
    <row r="62" spans="1:7" x14ac:dyDescent="0.25">
      <c r="A62" s="11" t="s">
        <v>61</v>
      </c>
      <c r="B62" s="13">
        <f>C61+1</f>
        <v>43714</v>
      </c>
      <c r="C62" s="13">
        <f>B62+D62-1</f>
        <v>43714</v>
      </c>
      <c r="D62" s="10">
        <v>1</v>
      </c>
      <c r="E62" s="10"/>
      <c r="F62" s="10"/>
      <c r="G62" s="10"/>
    </row>
    <row r="63" spans="1:7" x14ac:dyDescent="0.25">
      <c r="A63" s="11" t="s">
        <v>87</v>
      </c>
      <c r="B63" s="13">
        <f>C58+14</f>
        <v>43724</v>
      </c>
      <c r="C63" s="13">
        <f>B63+D63-1+1</f>
        <v>43736</v>
      </c>
      <c r="D63" s="19">
        <v>12</v>
      </c>
      <c r="E63" s="19"/>
      <c r="F63" s="19"/>
      <c r="G63" s="19"/>
    </row>
    <row r="64" spans="1:7" x14ac:dyDescent="0.25">
      <c r="A64" s="11" t="s">
        <v>88</v>
      </c>
      <c r="B64" s="13">
        <f>C58+2</f>
        <v>43712</v>
      </c>
      <c r="C64" s="13">
        <f>B64+D64-1</f>
        <v>43715</v>
      </c>
      <c r="D64" s="10">
        <v>4</v>
      </c>
      <c r="E64" s="10"/>
      <c r="F64" s="10"/>
      <c r="G64" s="10"/>
    </row>
    <row r="65" spans="1:7" ht="30" x14ac:dyDescent="0.25">
      <c r="A65" s="11" t="s">
        <v>89</v>
      </c>
      <c r="B65" s="13">
        <f>C58+14</f>
        <v>43724</v>
      </c>
      <c r="C65" s="13">
        <f>B65+D65-1+1</f>
        <v>43734</v>
      </c>
      <c r="D65" s="10">
        <v>10</v>
      </c>
      <c r="E65" s="10"/>
      <c r="F65" s="10"/>
      <c r="G65" s="10"/>
    </row>
    <row r="66" spans="1:7" x14ac:dyDescent="0.25">
      <c r="A66" s="8" t="s">
        <v>90</v>
      </c>
      <c r="B66" s="9"/>
      <c r="C66" s="9"/>
      <c r="D66" s="19"/>
      <c r="E66" s="19"/>
      <c r="F66" s="19"/>
      <c r="G66" s="19"/>
    </row>
    <row r="67" spans="1:7" x14ac:dyDescent="0.25">
      <c r="A67" s="11" t="s">
        <v>91</v>
      </c>
      <c r="B67" s="13">
        <f>B63+1</f>
        <v>43725</v>
      </c>
      <c r="C67" s="13">
        <f>B67+D67-1+1</f>
        <v>43732</v>
      </c>
      <c r="D67" s="19">
        <v>7</v>
      </c>
      <c r="E67" s="19"/>
      <c r="F67" s="19"/>
      <c r="G67" s="19"/>
    </row>
    <row r="68" spans="1:7" x14ac:dyDescent="0.25">
      <c r="A68" s="31" t="s">
        <v>92</v>
      </c>
      <c r="B68" s="13">
        <f>C58+1</f>
        <v>43711</v>
      </c>
      <c r="C68" s="13">
        <f>B68+D68-1</f>
        <v>43714</v>
      </c>
      <c r="D68" s="19">
        <v>4</v>
      </c>
      <c r="E68" s="19"/>
      <c r="F68" s="19"/>
      <c r="G68" s="19"/>
    </row>
    <row r="69" spans="1:7" x14ac:dyDescent="0.25">
      <c r="A69" s="8" t="s">
        <v>56</v>
      </c>
      <c r="B69" s="9"/>
      <c r="C69" s="9"/>
      <c r="D69" s="10"/>
      <c r="E69" s="10"/>
      <c r="F69" s="10"/>
      <c r="G69" s="10"/>
    </row>
    <row r="70" spans="1:7" x14ac:dyDescent="0.25">
      <c r="A70" s="11" t="s">
        <v>70</v>
      </c>
      <c r="B70" s="13">
        <f>C67+2</f>
        <v>43734</v>
      </c>
      <c r="C70" s="13">
        <f>B70+D70-1</f>
        <v>43739</v>
      </c>
      <c r="D70" s="10">
        <v>6</v>
      </c>
      <c r="E70" s="10"/>
      <c r="F70" s="10"/>
      <c r="G70" s="10"/>
    </row>
    <row r="71" spans="1:7" ht="17.25" customHeight="1" x14ac:dyDescent="0.25">
      <c r="A71" s="11" t="s">
        <v>93</v>
      </c>
      <c r="B71" s="32">
        <v>43682</v>
      </c>
      <c r="C71" s="32">
        <f>B71</f>
        <v>43682</v>
      </c>
      <c r="D71" s="10"/>
      <c r="E71" s="10"/>
      <c r="F71" s="10"/>
      <c r="G71" s="10"/>
    </row>
    <row r="72" spans="1:7" x14ac:dyDescent="0.25">
      <c r="A72" s="11" t="s">
        <v>94</v>
      </c>
      <c r="B72" s="9"/>
      <c r="C72" s="9"/>
      <c r="D72" s="10"/>
      <c r="E72" s="10"/>
      <c r="F72" s="10"/>
      <c r="G72" s="10"/>
    </row>
    <row r="73" spans="1:7" x14ac:dyDescent="0.25">
      <c r="A73" s="11" t="s">
        <v>95</v>
      </c>
      <c r="B73" s="9"/>
      <c r="C73" s="9"/>
      <c r="D73" s="10"/>
      <c r="E73" s="10"/>
      <c r="F73" s="10"/>
      <c r="G73" s="10"/>
    </row>
    <row r="74" spans="1:7" x14ac:dyDescent="0.25">
      <c r="A74" s="11" t="s">
        <v>96</v>
      </c>
      <c r="B74" s="9"/>
      <c r="C74" s="9"/>
      <c r="D74" s="10"/>
      <c r="E74" s="10"/>
      <c r="F74" s="10"/>
      <c r="G74" s="10"/>
    </row>
    <row r="75" spans="1:7" x14ac:dyDescent="0.25">
      <c r="A75" s="33" t="s">
        <v>69</v>
      </c>
      <c r="B75" s="16"/>
      <c r="C75" s="16"/>
      <c r="D75" s="17"/>
      <c r="E75" s="17"/>
      <c r="F75" s="17"/>
      <c r="G75" s="17"/>
    </row>
  </sheetData>
  <mergeCells count="2">
    <mergeCell ref="B8:C8"/>
    <mergeCell ref="E8:F8"/>
  </mergeCells>
  <pageMargins left="0.7" right="0.7" top="0.3" bottom="0.3" header="0.3" footer="0.3"/>
  <pageSetup scale="105" orientation="portrait" r:id="rId1"/>
  <ignoredErrors>
    <ignoredError sqref="C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1"/>
  <sheetViews>
    <sheetView zoomScale="87" zoomScaleNormal="87" workbookViewId="0">
      <selection activeCell="E9" sqref="E9:F23"/>
    </sheetView>
  </sheetViews>
  <sheetFormatPr defaultRowHeight="15" x14ac:dyDescent="0.25"/>
  <cols>
    <col min="1" max="1" width="25" style="34" customWidth="1"/>
    <col min="2" max="2" width="17" customWidth="1"/>
    <col min="3" max="3" width="15" customWidth="1"/>
    <col min="4" max="4" width="8.42578125" style="3" hidden="1" customWidth="1"/>
    <col min="5" max="5" width="12.28515625" customWidth="1"/>
    <col min="6" max="6" width="12.5703125" customWidth="1"/>
    <col min="7" max="7" width="11.42578125" style="35" hidden="1" customWidth="1"/>
    <col min="8" max="8" width="6.140625" style="3" hidden="1" customWidth="1"/>
    <col min="9" max="9" width="0" hidden="1" customWidth="1"/>
  </cols>
  <sheetData>
    <row r="2" spans="1:8" ht="15.6" x14ac:dyDescent="0.3">
      <c r="A2" s="1" t="s">
        <v>0</v>
      </c>
      <c r="B2" s="2" t="s">
        <v>1</v>
      </c>
    </row>
    <row r="3" spans="1:8" ht="14.45" x14ac:dyDescent="0.3">
      <c r="A3" s="4" t="s">
        <v>2</v>
      </c>
      <c r="B3" s="5">
        <v>43813</v>
      </c>
    </row>
    <row r="4" spans="1:8" ht="14.45" x14ac:dyDescent="0.3">
      <c r="A4" s="4" t="s">
        <v>3</v>
      </c>
      <c r="B4" s="6"/>
      <c r="C4" s="7"/>
      <c r="E4" s="7"/>
      <c r="F4" s="7"/>
      <c r="G4" s="36"/>
    </row>
    <row r="5" spans="1:8" ht="14.45" x14ac:dyDescent="0.3">
      <c r="A5" s="50" t="s">
        <v>4</v>
      </c>
      <c r="B5" s="51"/>
      <c r="C5" s="7"/>
      <c r="E5" s="7"/>
      <c r="F5" s="7"/>
      <c r="G5" s="36"/>
    </row>
    <row r="6" spans="1:8" ht="15.6" customHeight="1" x14ac:dyDescent="0.25">
      <c r="A6" s="95" t="s">
        <v>5</v>
      </c>
      <c r="B6" s="92" t="s">
        <v>144</v>
      </c>
      <c r="C6" s="92"/>
      <c r="D6" s="67"/>
      <c r="E6" s="93" t="s">
        <v>145</v>
      </c>
      <c r="F6" s="94"/>
      <c r="G6" s="36"/>
    </row>
    <row r="7" spans="1:8" s="72" customFormat="1" x14ac:dyDescent="0.25">
      <c r="A7" s="96"/>
      <c r="B7" s="68" t="s">
        <v>146</v>
      </c>
      <c r="C7" s="68" t="s">
        <v>147</v>
      </c>
      <c r="D7" s="69" t="s">
        <v>7</v>
      </c>
      <c r="E7" s="68" t="s">
        <v>146</v>
      </c>
      <c r="F7" s="68" t="s">
        <v>147</v>
      </c>
      <c r="G7" s="70" t="s">
        <v>7</v>
      </c>
      <c r="H7" s="71"/>
    </row>
    <row r="8" spans="1:8" ht="14.45" x14ac:dyDescent="0.3">
      <c r="A8" s="8" t="s">
        <v>8</v>
      </c>
      <c r="B8" s="9"/>
      <c r="C8" s="9"/>
      <c r="D8" s="10"/>
      <c r="E8" s="9"/>
      <c r="F8" s="52"/>
      <c r="G8" s="47"/>
      <c r="H8" s="10"/>
    </row>
    <row r="9" spans="1:8" x14ac:dyDescent="0.25">
      <c r="A9" s="11" t="s">
        <v>9</v>
      </c>
      <c r="B9" s="12">
        <v>43602</v>
      </c>
      <c r="C9" s="13">
        <f>B9+D9-1</f>
        <v>43606</v>
      </c>
      <c r="D9" s="10">
        <v>5</v>
      </c>
      <c r="E9" s="97" t="s">
        <v>148</v>
      </c>
      <c r="F9" s="98"/>
      <c r="G9" s="47"/>
      <c r="H9" s="10">
        <f>SUM(D9:D12)</f>
        <v>9</v>
      </c>
    </row>
    <row r="10" spans="1:8" x14ac:dyDescent="0.25">
      <c r="A10" s="11" t="s">
        <v>10</v>
      </c>
      <c r="B10" s="13">
        <f>C9+1</f>
        <v>43607</v>
      </c>
      <c r="C10" s="13">
        <f>B10+D10-1</f>
        <v>43607</v>
      </c>
      <c r="D10" s="10">
        <v>1</v>
      </c>
      <c r="E10" s="99"/>
      <c r="F10" s="100"/>
      <c r="G10" s="47"/>
      <c r="H10" s="10"/>
    </row>
    <row r="11" spans="1:8" x14ac:dyDescent="0.25">
      <c r="A11" s="14" t="s">
        <v>11</v>
      </c>
      <c r="B11" s="13">
        <f>C10+1</f>
        <v>43608</v>
      </c>
      <c r="C11" s="13">
        <f>B11+D11-1</f>
        <v>43609</v>
      </c>
      <c r="D11" s="10">
        <v>2</v>
      </c>
      <c r="E11" s="99"/>
      <c r="F11" s="100"/>
      <c r="G11" s="47"/>
      <c r="H11" s="10"/>
    </row>
    <row r="12" spans="1:8" x14ac:dyDescent="0.25">
      <c r="A12" s="14" t="s">
        <v>12</v>
      </c>
      <c r="B12" s="13">
        <f>C11+1</f>
        <v>43610</v>
      </c>
      <c r="C12" s="13">
        <f>B12+D12-1</f>
        <v>43610</v>
      </c>
      <c r="D12" s="10">
        <v>1</v>
      </c>
      <c r="E12" s="99"/>
      <c r="F12" s="100"/>
      <c r="G12" s="47"/>
      <c r="H12" s="10"/>
    </row>
    <row r="13" spans="1:8" x14ac:dyDescent="0.25">
      <c r="A13" s="8" t="s">
        <v>13</v>
      </c>
      <c r="B13" s="9"/>
      <c r="C13" s="9"/>
      <c r="D13" s="10"/>
      <c r="E13" s="99"/>
      <c r="F13" s="100"/>
      <c r="G13" s="47"/>
      <c r="H13" s="10"/>
    </row>
    <row r="14" spans="1:8" x14ac:dyDescent="0.25">
      <c r="A14" s="14" t="s">
        <v>14</v>
      </c>
      <c r="B14" s="13">
        <f>C12+2</f>
        <v>43612</v>
      </c>
      <c r="C14" s="13">
        <f>B14+D14-1</f>
        <v>43612</v>
      </c>
      <c r="D14" s="10">
        <v>1</v>
      </c>
      <c r="E14" s="99"/>
      <c r="F14" s="100"/>
      <c r="G14" s="47"/>
      <c r="H14" s="10">
        <f>SUM(D14:D17)</f>
        <v>5</v>
      </c>
    </row>
    <row r="15" spans="1:8" x14ac:dyDescent="0.25">
      <c r="A15" s="11" t="s">
        <v>15</v>
      </c>
      <c r="B15" s="13">
        <f>C14</f>
        <v>43612</v>
      </c>
      <c r="C15" s="13">
        <f>B15+D15-1</f>
        <v>43612</v>
      </c>
      <c r="D15" s="10">
        <v>1</v>
      </c>
      <c r="E15" s="99"/>
      <c r="F15" s="100"/>
      <c r="G15" s="47"/>
      <c r="H15" s="10"/>
    </row>
    <row r="16" spans="1:8" x14ac:dyDescent="0.25">
      <c r="A16" s="11" t="s">
        <v>16</v>
      </c>
      <c r="B16" s="13">
        <f>C15+2</f>
        <v>43614</v>
      </c>
      <c r="C16" s="13">
        <f>B16+D16-1</f>
        <v>43615</v>
      </c>
      <c r="D16" s="10">
        <v>2</v>
      </c>
      <c r="E16" s="99"/>
      <c r="F16" s="100"/>
      <c r="G16" s="47"/>
      <c r="H16" s="10"/>
    </row>
    <row r="17" spans="1:9" x14ac:dyDescent="0.25">
      <c r="A17" s="11" t="s">
        <v>10</v>
      </c>
      <c r="B17" s="13">
        <f>C16+1</f>
        <v>43616</v>
      </c>
      <c r="C17" s="13">
        <f>B17+D17-1</f>
        <v>43616</v>
      </c>
      <c r="D17" s="10">
        <v>1</v>
      </c>
      <c r="E17" s="99"/>
      <c r="F17" s="100"/>
      <c r="G17" s="47"/>
      <c r="H17" s="10"/>
    </row>
    <row r="18" spans="1:9" x14ac:dyDescent="0.25">
      <c r="A18" s="8" t="s">
        <v>17</v>
      </c>
      <c r="B18" s="9"/>
      <c r="C18" s="9"/>
      <c r="D18" s="10"/>
      <c r="E18" s="99"/>
      <c r="F18" s="100"/>
      <c r="G18" s="47"/>
      <c r="H18" s="10"/>
    </row>
    <row r="19" spans="1:9" x14ac:dyDescent="0.25">
      <c r="A19" s="11" t="s">
        <v>15</v>
      </c>
      <c r="B19" s="13">
        <f>C17+1</f>
        <v>43617</v>
      </c>
      <c r="C19" s="13">
        <f>B19+D19-1</f>
        <v>43617</v>
      </c>
      <c r="D19" s="10">
        <v>1</v>
      </c>
      <c r="E19" s="99"/>
      <c r="F19" s="100"/>
      <c r="G19" s="47"/>
      <c r="H19" s="10">
        <f>SUM(D19:D21)</f>
        <v>4</v>
      </c>
    </row>
    <row r="20" spans="1:9" x14ac:dyDescent="0.25">
      <c r="A20" s="11" t="s">
        <v>9</v>
      </c>
      <c r="B20" s="13">
        <f>C19+2</f>
        <v>43619</v>
      </c>
      <c r="C20" s="13">
        <f>B20+D20-1</f>
        <v>43620</v>
      </c>
      <c r="D20" s="10">
        <v>2</v>
      </c>
      <c r="E20" s="99"/>
      <c r="F20" s="100"/>
      <c r="G20" s="47"/>
      <c r="H20" s="10"/>
    </row>
    <row r="21" spans="1:9" x14ac:dyDescent="0.25">
      <c r="A21" s="11" t="s">
        <v>10</v>
      </c>
      <c r="B21" s="13">
        <f>C20+2</f>
        <v>43622</v>
      </c>
      <c r="C21" s="13">
        <f>B21+D21-1</f>
        <v>43622</v>
      </c>
      <c r="D21" s="10">
        <v>1</v>
      </c>
      <c r="E21" s="99"/>
      <c r="F21" s="100"/>
      <c r="G21" s="47"/>
      <c r="H21" s="10"/>
    </row>
    <row r="22" spans="1:9" x14ac:dyDescent="0.25">
      <c r="A22" s="8" t="s">
        <v>18</v>
      </c>
      <c r="B22" s="9"/>
      <c r="C22" s="9"/>
      <c r="D22" s="10"/>
      <c r="E22" s="99"/>
      <c r="F22" s="100"/>
      <c r="G22" s="47"/>
      <c r="H22" s="10"/>
    </row>
    <row r="23" spans="1:9" x14ac:dyDescent="0.25">
      <c r="A23" s="11" t="s">
        <v>15</v>
      </c>
      <c r="B23" s="13">
        <f>C21+1</f>
        <v>43623</v>
      </c>
      <c r="C23" s="13">
        <f>B23+D23-1</f>
        <v>43623</v>
      </c>
      <c r="D23" s="10">
        <v>1</v>
      </c>
      <c r="E23" s="101"/>
      <c r="F23" s="102"/>
      <c r="G23" s="47"/>
      <c r="H23" s="10">
        <f>SUM(D23:D25)</f>
        <v>5</v>
      </c>
    </row>
    <row r="24" spans="1:9" x14ac:dyDescent="0.25">
      <c r="A24" s="11" t="s">
        <v>9</v>
      </c>
      <c r="B24" s="37">
        <f>C23+1</f>
        <v>43624</v>
      </c>
      <c r="C24" s="37">
        <f>B24+D24-1+1</f>
        <v>43627</v>
      </c>
      <c r="D24" s="38">
        <v>3</v>
      </c>
      <c r="E24" s="37">
        <v>43640</v>
      </c>
      <c r="F24" s="54">
        <f>E24+G24-1</f>
        <v>43641</v>
      </c>
      <c r="G24" s="48">
        <v>2</v>
      </c>
      <c r="H24" s="10"/>
      <c r="I24">
        <f>C24-F24</f>
        <v>-14</v>
      </c>
    </row>
    <row r="25" spans="1:9" x14ac:dyDescent="0.25">
      <c r="A25" s="11" t="s">
        <v>10</v>
      </c>
      <c r="B25" s="37">
        <f>C24+1</f>
        <v>43628</v>
      </c>
      <c r="C25" s="37">
        <f>B25+D25-1</f>
        <v>43628</v>
      </c>
      <c r="D25" s="38">
        <v>1</v>
      </c>
      <c r="E25" s="37">
        <f>F24+1</f>
        <v>43642</v>
      </c>
      <c r="F25" s="54">
        <f>E25+G25-1</f>
        <v>43642</v>
      </c>
      <c r="G25" s="48">
        <v>1</v>
      </c>
      <c r="H25" s="10"/>
      <c r="I25">
        <f>C25-F25</f>
        <v>-14</v>
      </c>
    </row>
    <row r="26" spans="1:9" x14ac:dyDescent="0.25">
      <c r="A26" s="8" t="s">
        <v>19</v>
      </c>
      <c r="B26" s="39"/>
      <c r="C26" s="39"/>
      <c r="D26" s="38"/>
      <c r="E26" s="39"/>
      <c r="F26" s="55"/>
      <c r="G26" s="48"/>
      <c r="H26" s="10"/>
    </row>
    <row r="27" spans="1:9" x14ac:dyDescent="0.25">
      <c r="A27" s="11" t="s">
        <v>15</v>
      </c>
      <c r="B27" s="37">
        <f>C25+2</f>
        <v>43630</v>
      </c>
      <c r="C27" s="37">
        <f>B27+D27-1</f>
        <v>43630</v>
      </c>
      <c r="D27" s="38">
        <v>1</v>
      </c>
      <c r="E27" s="37">
        <f>F25+1</f>
        <v>43643</v>
      </c>
      <c r="F27" s="54">
        <f>E27+G27-1</f>
        <v>43643</v>
      </c>
      <c r="G27" s="48">
        <v>1</v>
      </c>
      <c r="H27" s="10">
        <f>SUM(D27:D29)</f>
        <v>5</v>
      </c>
    </row>
    <row r="28" spans="1:9" x14ac:dyDescent="0.25">
      <c r="A28" s="11" t="s">
        <v>9</v>
      </c>
      <c r="B28" s="37">
        <f>C27+1</f>
        <v>43631</v>
      </c>
      <c r="C28" s="37">
        <f>B28+D28-1+1</f>
        <v>43634</v>
      </c>
      <c r="D28" s="38">
        <v>3</v>
      </c>
      <c r="E28" s="37">
        <f>F27+1</f>
        <v>43644</v>
      </c>
      <c r="F28" s="54">
        <f>E28+G28-1</f>
        <v>43645</v>
      </c>
      <c r="G28" s="48">
        <v>2</v>
      </c>
      <c r="H28" s="10"/>
    </row>
    <row r="29" spans="1:9" x14ac:dyDescent="0.25">
      <c r="A29" s="11" t="s">
        <v>10</v>
      </c>
      <c r="B29" s="37">
        <f>C28+1</f>
        <v>43635</v>
      </c>
      <c r="C29" s="37">
        <f>B29+D29-1</f>
        <v>43635</v>
      </c>
      <c r="D29" s="38">
        <v>1</v>
      </c>
      <c r="E29" s="37">
        <f>F28+1</f>
        <v>43646</v>
      </c>
      <c r="F29" s="54">
        <f>E29+G29-1</f>
        <v>43646</v>
      </c>
      <c r="G29" s="48">
        <v>1</v>
      </c>
      <c r="H29" s="10"/>
      <c r="I29">
        <f>C29-F29</f>
        <v>-11</v>
      </c>
    </row>
    <row r="30" spans="1:9" x14ac:dyDescent="0.25">
      <c r="A30" s="8" t="s">
        <v>20</v>
      </c>
      <c r="B30" s="39"/>
      <c r="C30" s="39"/>
      <c r="D30" s="38"/>
      <c r="E30" s="39"/>
      <c r="F30" s="55"/>
      <c r="G30" s="48"/>
      <c r="H30" s="10"/>
    </row>
    <row r="31" spans="1:9" x14ac:dyDescent="0.25">
      <c r="A31" s="11" t="s">
        <v>15</v>
      </c>
      <c r="B31" s="37">
        <f>C29+1</f>
        <v>43636</v>
      </c>
      <c r="C31" s="37">
        <f>B31+D31-1</f>
        <v>43636</v>
      </c>
      <c r="D31" s="38">
        <v>1</v>
      </c>
      <c r="E31" s="37">
        <f>F29+1</f>
        <v>43647</v>
      </c>
      <c r="F31" s="54">
        <f>E31+G31-1</f>
        <v>43647</v>
      </c>
      <c r="G31" s="48">
        <v>1</v>
      </c>
      <c r="H31" s="10">
        <f>SUM(D31:D33)</f>
        <v>5</v>
      </c>
    </row>
    <row r="32" spans="1:9" x14ac:dyDescent="0.25">
      <c r="A32" s="11" t="s">
        <v>9</v>
      </c>
      <c r="B32" s="37">
        <f>C31+1</f>
        <v>43637</v>
      </c>
      <c r="C32" s="37">
        <f>B32+D32-1+1</f>
        <v>43640</v>
      </c>
      <c r="D32" s="38">
        <v>3</v>
      </c>
      <c r="E32" s="37">
        <f>F31+1</f>
        <v>43648</v>
      </c>
      <c r="F32" s="54">
        <f>E32+G32-1</f>
        <v>43649</v>
      </c>
      <c r="G32" s="48">
        <v>2</v>
      </c>
      <c r="H32" s="10"/>
    </row>
    <row r="33" spans="1:9" x14ac:dyDescent="0.25">
      <c r="A33" s="11" t="s">
        <v>10</v>
      </c>
      <c r="B33" s="37">
        <f>C32+1</f>
        <v>43641</v>
      </c>
      <c r="C33" s="37">
        <f>B33+D33-1</f>
        <v>43641</v>
      </c>
      <c r="D33" s="38">
        <v>1</v>
      </c>
      <c r="E33" s="37">
        <f>F32+1</f>
        <v>43650</v>
      </c>
      <c r="F33" s="54">
        <f>E33+G33-1</f>
        <v>43650</v>
      </c>
      <c r="G33" s="48">
        <v>1</v>
      </c>
      <c r="H33" s="10"/>
      <c r="I33">
        <f>C33-F33</f>
        <v>-9</v>
      </c>
    </row>
    <row r="34" spans="1:9" x14ac:dyDescent="0.25">
      <c r="A34" s="8" t="s">
        <v>21</v>
      </c>
      <c r="B34" s="39"/>
      <c r="C34" s="39"/>
      <c r="D34" s="38"/>
      <c r="E34" s="39"/>
      <c r="F34" s="55"/>
      <c r="G34" s="48"/>
      <c r="H34" s="10"/>
    </row>
    <row r="35" spans="1:9" x14ac:dyDescent="0.25">
      <c r="A35" s="11" t="s">
        <v>15</v>
      </c>
      <c r="B35" s="37">
        <f>C33+1</f>
        <v>43642</v>
      </c>
      <c r="C35" s="37">
        <f>B35+D35-1</f>
        <v>43642</v>
      </c>
      <c r="D35" s="38">
        <v>1</v>
      </c>
      <c r="E35" s="37">
        <f>F33+1</f>
        <v>43651</v>
      </c>
      <c r="F35" s="54">
        <f>E35+G35-1</f>
        <v>43651</v>
      </c>
      <c r="G35" s="48">
        <v>1</v>
      </c>
      <c r="H35" s="10">
        <f>SUM(D35:D37)</f>
        <v>5</v>
      </c>
    </row>
    <row r="36" spans="1:9" x14ac:dyDescent="0.25">
      <c r="A36" s="11" t="s">
        <v>9</v>
      </c>
      <c r="B36" s="37">
        <f>C35+1</f>
        <v>43643</v>
      </c>
      <c r="C36" s="37">
        <f>B36+D36-1</f>
        <v>43645</v>
      </c>
      <c r="D36" s="38">
        <v>3</v>
      </c>
      <c r="E36" s="37">
        <f>F35+1</f>
        <v>43652</v>
      </c>
      <c r="F36" s="54">
        <f>E36+G36-1</f>
        <v>43653</v>
      </c>
      <c r="G36" s="48">
        <v>2</v>
      </c>
      <c r="H36" s="10"/>
    </row>
    <row r="37" spans="1:9" x14ac:dyDescent="0.25">
      <c r="A37" s="11" t="s">
        <v>10</v>
      </c>
      <c r="B37" s="37">
        <f>C36+2</f>
        <v>43647</v>
      </c>
      <c r="C37" s="37">
        <f>B37+D37-1</f>
        <v>43647</v>
      </c>
      <c r="D37" s="38">
        <v>1</v>
      </c>
      <c r="E37" s="37">
        <f>F36+1</f>
        <v>43654</v>
      </c>
      <c r="F37" s="54">
        <f>E37+G37-1</f>
        <v>43654</v>
      </c>
      <c r="G37" s="48">
        <v>1</v>
      </c>
      <c r="H37" s="10"/>
      <c r="I37">
        <f>C37-F37</f>
        <v>-7</v>
      </c>
    </row>
    <row r="38" spans="1:9" x14ac:dyDescent="0.25">
      <c r="A38" s="8" t="s">
        <v>22</v>
      </c>
      <c r="B38" s="39"/>
      <c r="C38" s="39"/>
      <c r="D38" s="38"/>
      <c r="E38" s="39"/>
      <c r="F38" s="55"/>
      <c r="G38" s="48"/>
      <c r="H38" s="10"/>
    </row>
    <row r="39" spans="1:9" x14ac:dyDescent="0.25">
      <c r="A39" s="11" t="s">
        <v>15</v>
      </c>
      <c r="B39" s="37">
        <f>C37+1</f>
        <v>43648</v>
      </c>
      <c r="C39" s="37">
        <f>B39+D39-1</f>
        <v>43648</v>
      </c>
      <c r="D39" s="38">
        <v>1</v>
      </c>
      <c r="E39" s="37">
        <f>F37+1</f>
        <v>43655</v>
      </c>
      <c r="F39" s="54">
        <f>E39+G39-1</f>
        <v>43655</v>
      </c>
      <c r="G39" s="48">
        <v>1</v>
      </c>
      <c r="H39" s="10">
        <f>SUM(D39:D41)</f>
        <v>5</v>
      </c>
    </row>
    <row r="40" spans="1:9" x14ac:dyDescent="0.25">
      <c r="A40" s="11" t="s">
        <v>9</v>
      </c>
      <c r="B40" s="37">
        <f>C39+1</f>
        <v>43649</v>
      </c>
      <c r="C40" s="37">
        <f>B40+D40-1</f>
        <v>43651</v>
      </c>
      <c r="D40" s="38">
        <v>3</v>
      </c>
      <c r="E40" s="37">
        <f>F39+1</f>
        <v>43656</v>
      </c>
      <c r="F40" s="54">
        <f>E40+G40-1</f>
        <v>43657</v>
      </c>
      <c r="G40" s="48">
        <v>2</v>
      </c>
      <c r="H40" s="10"/>
    </row>
    <row r="41" spans="1:9" x14ac:dyDescent="0.25">
      <c r="A41" s="11" t="s">
        <v>10</v>
      </c>
      <c r="B41" s="37">
        <f>C40+1</f>
        <v>43652</v>
      </c>
      <c r="C41" s="37">
        <f>B41+D41-1</f>
        <v>43652</v>
      </c>
      <c r="D41" s="38">
        <v>1</v>
      </c>
      <c r="E41" s="37">
        <f>F40+1</f>
        <v>43658</v>
      </c>
      <c r="F41" s="54">
        <f>E41+G41-1</f>
        <v>43658</v>
      </c>
      <c r="G41" s="48">
        <v>1</v>
      </c>
      <c r="H41" s="10"/>
      <c r="I41">
        <f>C41-F41</f>
        <v>-6</v>
      </c>
    </row>
    <row r="42" spans="1:9" x14ac:dyDescent="0.25">
      <c r="A42" s="8" t="s">
        <v>23</v>
      </c>
      <c r="B42" s="39"/>
      <c r="C42" s="39"/>
      <c r="D42" s="38"/>
      <c r="E42" s="39"/>
      <c r="F42" s="55"/>
      <c r="G42" s="48"/>
      <c r="H42" s="10"/>
    </row>
    <row r="43" spans="1:9" x14ac:dyDescent="0.25">
      <c r="A43" s="11" t="s">
        <v>15</v>
      </c>
      <c r="B43" s="37">
        <f>C41+2</f>
        <v>43654</v>
      </c>
      <c r="C43" s="37">
        <f>B43+D43-1</f>
        <v>43655</v>
      </c>
      <c r="D43" s="38">
        <v>2</v>
      </c>
      <c r="E43" s="37">
        <f>F41+1</f>
        <v>43659</v>
      </c>
      <c r="F43" s="54">
        <f>E43+G43-1</f>
        <v>43660</v>
      </c>
      <c r="G43" s="48">
        <v>2</v>
      </c>
      <c r="H43" s="10">
        <f>SUM(D43:D45)</f>
        <v>7</v>
      </c>
    </row>
    <row r="44" spans="1:9" x14ac:dyDescent="0.25">
      <c r="A44" s="11" t="s">
        <v>9</v>
      </c>
      <c r="B44" s="37">
        <f>C43+1</f>
        <v>43656</v>
      </c>
      <c r="C44" s="37">
        <f>B44+D44-1</f>
        <v>43659</v>
      </c>
      <c r="D44" s="38">
        <v>4</v>
      </c>
      <c r="E44" s="37">
        <f>F43+1</f>
        <v>43661</v>
      </c>
      <c r="F44" s="54">
        <f>E44+G44-1</f>
        <v>43663</v>
      </c>
      <c r="G44" s="48">
        <v>3</v>
      </c>
      <c r="H44" s="10"/>
    </row>
    <row r="45" spans="1:9" x14ac:dyDescent="0.25">
      <c r="A45" s="11" t="s">
        <v>10</v>
      </c>
      <c r="B45" s="37">
        <f>C44+2</f>
        <v>43661</v>
      </c>
      <c r="C45" s="37">
        <f>B45+D45-1</f>
        <v>43661</v>
      </c>
      <c r="D45" s="38">
        <v>1</v>
      </c>
      <c r="E45" s="37">
        <f>F44+1</f>
        <v>43664</v>
      </c>
      <c r="F45" s="54">
        <f>E45+G45-1</f>
        <v>43664</v>
      </c>
      <c r="G45" s="48">
        <v>1</v>
      </c>
      <c r="H45" s="10"/>
      <c r="I45">
        <f>C45-F45</f>
        <v>-3</v>
      </c>
    </row>
    <row r="46" spans="1:9" x14ac:dyDescent="0.25">
      <c r="A46" s="8" t="s">
        <v>24</v>
      </c>
      <c r="B46" s="39"/>
      <c r="C46" s="39"/>
      <c r="D46" s="38"/>
      <c r="E46" s="39"/>
      <c r="F46" s="55"/>
      <c r="G46" s="48"/>
      <c r="H46" s="10"/>
    </row>
    <row r="47" spans="1:9" x14ac:dyDescent="0.25">
      <c r="A47" s="11" t="s">
        <v>15</v>
      </c>
      <c r="B47" s="37">
        <f>C45+1</f>
        <v>43662</v>
      </c>
      <c r="C47" s="37">
        <f>B47+D47-1</f>
        <v>43663</v>
      </c>
      <c r="D47" s="38">
        <v>2</v>
      </c>
      <c r="E47" s="37">
        <f>F45+1</f>
        <v>43665</v>
      </c>
      <c r="F47" s="54">
        <f>E47+G47-1</f>
        <v>43666</v>
      </c>
      <c r="G47" s="48">
        <v>2</v>
      </c>
      <c r="H47" s="10">
        <f>SUM(D47:D49)</f>
        <v>7</v>
      </c>
    </row>
    <row r="48" spans="1:9" x14ac:dyDescent="0.25">
      <c r="A48" s="11" t="s">
        <v>9</v>
      </c>
      <c r="B48" s="37">
        <f>C47+1</f>
        <v>43664</v>
      </c>
      <c r="C48" s="37">
        <f>B48+D48-1+1</f>
        <v>43668</v>
      </c>
      <c r="D48" s="38">
        <v>4</v>
      </c>
      <c r="E48" s="37">
        <f>F47+1</f>
        <v>43667</v>
      </c>
      <c r="F48" s="54">
        <f>E48+G48-1</f>
        <v>43669</v>
      </c>
      <c r="G48" s="48">
        <v>3</v>
      </c>
      <c r="H48" s="10"/>
    </row>
    <row r="49" spans="1:9" x14ac:dyDescent="0.25">
      <c r="A49" s="11" t="s">
        <v>10</v>
      </c>
      <c r="B49" s="37">
        <f>C48+1</f>
        <v>43669</v>
      </c>
      <c r="C49" s="37">
        <f>B49+D49-1</f>
        <v>43669</v>
      </c>
      <c r="D49" s="38">
        <v>1</v>
      </c>
      <c r="E49" s="37">
        <f>F48+1</f>
        <v>43670</v>
      </c>
      <c r="F49" s="54">
        <f>E49+G49-1</f>
        <v>43670</v>
      </c>
      <c r="G49" s="48">
        <v>1</v>
      </c>
      <c r="H49" s="10"/>
      <c r="I49">
        <f>C49-F49</f>
        <v>-1</v>
      </c>
    </row>
    <row r="50" spans="1:9" x14ac:dyDescent="0.25">
      <c r="A50" s="8" t="s">
        <v>25</v>
      </c>
      <c r="B50" s="39"/>
      <c r="C50" s="39"/>
      <c r="D50" s="38"/>
      <c r="E50" s="39"/>
      <c r="F50" s="55"/>
      <c r="G50" s="48"/>
      <c r="H50" s="10"/>
    </row>
    <row r="51" spans="1:9" x14ac:dyDescent="0.25">
      <c r="A51" s="11" t="s">
        <v>15</v>
      </c>
      <c r="B51" s="37">
        <f>C49+1</f>
        <v>43670</v>
      </c>
      <c r="C51" s="37">
        <f>B51+D51-1</f>
        <v>43671</v>
      </c>
      <c r="D51" s="38">
        <v>2</v>
      </c>
      <c r="E51" s="37">
        <f>F49+1</f>
        <v>43671</v>
      </c>
      <c r="F51" s="54">
        <f>E51+G51-1</f>
        <v>43672</v>
      </c>
      <c r="G51" s="48">
        <v>2</v>
      </c>
      <c r="H51" s="10">
        <f>SUM(D51:D53)</f>
        <v>7</v>
      </c>
    </row>
    <row r="52" spans="1:9" x14ac:dyDescent="0.25">
      <c r="A52" s="11" t="s">
        <v>9</v>
      </c>
      <c r="B52" s="37">
        <f>C51+1</f>
        <v>43672</v>
      </c>
      <c r="C52" s="37">
        <f>B52+D52-1+1</f>
        <v>43676</v>
      </c>
      <c r="D52" s="38">
        <v>4</v>
      </c>
      <c r="E52" s="37">
        <f>F51+1</f>
        <v>43673</v>
      </c>
      <c r="F52" s="54">
        <f>E52+G52-1</f>
        <v>43676</v>
      </c>
      <c r="G52" s="48">
        <v>4</v>
      </c>
      <c r="H52" s="10"/>
    </row>
    <row r="53" spans="1:9" x14ac:dyDescent="0.25">
      <c r="A53" s="11" t="s">
        <v>10</v>
      </c>
      <c r="B53" s="37">
        <f>C52+1</f>
        <v>43677</v>
      </c>
      <c r="C53" s="37">
        <f>B53+D53-1</f>
        <v>43677</v>
      </c>
      <c r="D53" s="38">
        <v>1</v>
      </c>
      <c r="E53" s="37">
        <f>F52+1</f>
        <v>43677</v>
      </c>
      <c r="F53" s="54">
        <f>E53+G53-1</f>
        <v>43677</v>
      </c>
      <c r="G53" s="48">
        <v>1</v>
      </c>
      <c r="H53" s="10"/>
      <c r="I53">
        <f>C53-F53</f>
        <v>0</v>
      </c>
    </row>
    <row r="54" spans="1:9" x14ac:dyDescent="0.25">
      <c r="A54" s="8" t="s">
        <v>26</v>
      </c>
      <c r="B54" s="9"/>
      <c r="C54" s="9"/>
      <c r="D54" s="10"/>
      <c r="E54" s="9"/>
      <c r="F54" s="52"/>
      <c r="G54" s="47"/>
      <c r="H54" s="10"/>
    </row>
    <row r="55" spans="1:9" x14ac:dyDescent="0.25">
      <c r="A55" s="11" t="s">
        <v>15</v>
      </c>
      <c r="B55" s="13">
        <f>C53+1</f>
        <v>43678</v>
      </c>
      <c r="C55" s="13">
        <f>B55+D55-1</f>
        <v>43679</v>
      </c>
      <c r="D55" s="10">
        <v>2</v>
      </c>
      <c r="E55" s="13"/>
      <c r="F55" s="53"/>
      <c r="G55" s="47"/>
      <c r="H55" s="10">
        <f>SUM(D55:D57)</f>
        <v>7</v>
      </c>
    </row>
    <row r="56" spans="1:9" x14ac:dyDescent="0.25">
      <c r="A56" s="11" t="s">
        <v>9</v>
      </c>
      <c r="B56" s="13">
        <f>C55+1</f>
        <v>43680</v>
      </c>
      <c r="C56" s="13">
        <f>B56+D56-1</f>
        <v>43683</v>
      </c>
      <c r="D56" s="10">
        <v>4</v>
      </c>
      <c r="E56" s="13"/>
      <c r="F56" s="53"/>
      <c r="G56" s="47"/>
      <c r="H56" s="10"/>
    </row>
    <row r="57" spans="1:9" x14ac:dyDescent="0.25">
      <c r="A57" s="11" t="s">
        <v>10</v>
      </c>
      <c r="B57" s="13">
        <f>C56+1</f>
        <v>43684</v>
      </c>
      <c r="C57" s="13">
        <f>B57+D57-1</f>
        <v>43684</v>
      </c>
      <c r="D57" s="10">
        <v>1</v>
      </c>
      <c r="E57" s="13"/>
      <c r="F57" s="53"/>
      <c r="G57" s="47"/>
      <c r="H57" s="10"/>
    </row>
    <row r="58" spans="1:9" x14ac:dyDescent="0.25">
      <c r="A58" s="8" t="s">
        <v>27</v>
      </c>
      <c r="B58" s="9"/>
      <c r="C58" s="9"/>
      <c r="D58" s="10"/>
      <c r="E58" s="9"/>
      <c r="F58" s="52"/>
      <c r="G58" s="47"/>
      <c r="H58" s="10"/>
    </row>
    <row r="59" spans="1:9" x14ac:dyDescent="0.25">
      <c r="A59" s="11" t="s">
        <v>15</v>
      </c>
      <c r="B59" s="13">
        <f>C57+1</f>
        <v>43685</v>
      </c>
      <c r="C59" s="13">
        <f>B59+D59-1</f>
        <v>43686</v>
      </c>
      <c r="D59" s="10">
        <v>2</v>
      </c>
      <c r="E59" s="13"/>
      <c r="F59" s="53"/>
      <c r="G59" s="47"/>
      <c r="H59" s="10">
        <f>SUM(D59:D61)</f>
        <v>7</v>
      </c>
    </row>
    <row r="60" spans="1:9" x14ac:dyDescent="0.25">
      <c r="A60" s="11" t="s">
        <v>9</v>
      </c>
      <c r="B60" s="13">
        <f>C59+2</f>
        <v>43688</v>
      </c>
      <c r="C60" s="13">
        <f>B60+D60-1+1</f>
        <v>43692</v>
      </c>
      <c r="D60" s="10">
        <v>4</v>
      </c>
      <c r="E60" s="13"/>
      <c r="F60" s="53"/>
      <c r="G60" s="47"/>
      <c r="H60" s="10"/>
    </row>
    <row r="61" spans="1:9" x14ac:dyDescent="0.25">
      <c r="A61" s="11" t="s">
        <v>10</v>
      </c>
      <c r="B61" s="13">
        <f>C60+1</f>
        <v>43693</v>
      </c>
      <c r="C61" s="13">
        <f>B61+D61-1</f>
        <v>43693</v>
      </c>
      <c r="D61" s="10">
        <v>1</v>
      </c>
      <c r="E61" s="13"/>
      <c r="F61" s="53"/>
      <c r="G61" s="47"/>
      <c r="H61" s="10"/>
    </row>
    <row r="62" spans="1:9" x14ac:dyDescent="0.25">
      <c r="A62" s="8" t="s">
        <v>28</v>
      </c>
      <c r="B62" s="9"/>
      <c r="C62" s="9"/>
      <c r="D62" s="10"/>
      <c r="E62" s="9"/>
      <c r="F62" s="52"/>
      <c r="G62" s="47"/>
      <c r="H62" s="10"/>
    </row>
    <row r="63" spans="1:9" x14ac:dyDescent="0.25">
      <c r="A63" s="11" t="s">
        <v>15</v>
      </c>
      <c r="B63" s="13">
        <f>C61+1</f>
        <v>43694</v>
      </c>
      <c r="C63" s="13">
        <f>B63+D63-1</f>
        <v>43695</v>
      </c>
      <c r="D63" s="10">
        <v>2</v>
      </c>
      <c r="E63" s="13"/>
      <c r="F63" s="53"/>
      <c r="G63" s="47"/>
      <c r="H63" s="10">
        <f>SUM(D63:D65)</f>
        <v>7</v>
      </c>
    </row>
    <row r="64" spans="1:9" x14ac:dyDescent="0.25">
      <c r="A64" s="11" t="s">
        <v>9</v>
      </c>
      <c r="B64" s="13">
        <f>C63+1</f>
        <v>43696</v>
      </c>
      <c r="C64" s="13">
        <f>B64+D64-1</f>
        <v>43699</v>
      </c>
      <c r="D64" s="10">
        <v>4</v>
      </c>
      <c r="E64" s="13"/>
      <c r="F64" s="53"/>
      <c r="G64" s="47"/>
      <c r="H64" s="10"/>
    </row>
    <row r="65" spans="1:8" x14ac:dyDescent="0.25">
      <c r="A65" s="11" t="s">
        <v>10</v>
      </c>
      <c r="B65" s="13">
        <f>C64+1</f>
        <v>43700</v>
      </c>
      <c r="C65" s="13">
        <f>B65+D65-1</f>
        <v>43700</v>
      </c>
      <c r="D65" s="10">
        <v>1</v>
      </c>
      <c r="E65" s="13"/>
      <c r="F65" s="53"/>
      <c r="G65" s="47"/>
      <c r="H65" s="10"/>
    </row>
    <row r="66" spans="1:8" x14ac:dyDescent="0.25">
      <c r="A66" s="8" t="s">
        <v>29</v>
      </c>
      <c r="B66" s="13"/>
      <c r="C66" s="13"/>
      <c r="D66" s="10"/>
      <c r="E66" s="13"/>
      <c r="F66" s="53"/>
      <c r="G66" s="47"/>
      <c r="H66" s="10"/>
    </row>
    <row r="67" spans="1:8" x14ac:dyDescent="0.25">
      <c r="A67" s="11" t="s">
        <v>15</v>
      </c>
      <c r="B67" s="13">
        <f>C65+1</f>
        <v>43701</v>
      </c>
      <c r="C67" s="13">
        <f>B67+D67-1</f>
        <v>43701</v>
      </c>
      <c r="D67" s="10">
        <v>1</v>
      </c>
      <c r="E67" s="13"/>
      <c r="F67" s="53"/>
      <c r="G67" s="47"/>
      <c r="H67" s="10">
        <f>SUM(D67:D69)</f>
        <v>5</v>
      </c>
    </row>
    <row r="68" spans="1:8" x14ac:dyDescent="0.25">
      <c r="A68" s="11" t="s">
        <v>9</v>
      </c>
      <c r="B68" s="13">
        <f>C67+1</f>
        <v>43702</v>
      </c>
      <c r="C68" s="13">
        <f>B68+D68-1</f>
        <v>43704</v>
      </c>
      <c r="D68" s="10">
        <v>3</v>
      </c>
      <c r="E68" s="13"/>
      <c r="F68" s="53"/>
      <c r="G68" s="47"/>
      <c r="H68" s="10"/>
    </row>
    <row r="69" spans="1:8" x14ac:dyDescent="0.25">
      <c r="A69" s="11" t="s">
        <v>10</v>
      </c>
      <c r="B69" s="13">
        <f>C68+1</f>
        <v>43705</v>
      </c>
      <c r="C69" s="13">
        <f>B69+D69-1</f>
        <v>43705</v>
      </c>
      <c r="D69" s="10">
        <v>1</v>
      </c>
      <c r="E69" s="13"/>
      <c r="F69" s="53"/>
      <c r="G69" s="47"/>
      <c r="H69" s="10"/>
    </row>
    <row r="70" spans="1:8" x14ac:dyDescent="0.25">
      <c r="A70" s="8" t="s">
        <v>30</v>
      </c>
      <c r="B70" s="13"/>
      <c r="C70" s="13"/>
      <c r="D70" s="10"/>
      <c r="E70" s="13"/>
      <c r="F70" s="53"/>
      <c r="G70" s="47"/>
      <c r="H70" s="10"/>
    </row>
    <row r="71" spans="1:8" x14ac:dyDescent="0.25">
      <c r="A71" s="8" t="s">
        <v>31</v>
      </c>
      <c r="B71" s="13"/>
      <c r="C71" s="13"/>
      <c r="D71" s="10"/>
      <c r="E71" s="13"/>
      <c r="F71" s="53"/>
      <c r="G71" s="47"/>
      <c r="H71" s="10"/>
    </row>
    <row r="72" spans="1:8" x14ac:dyDescent="0.25">
      <c r="A72" s="14" t="s">
        <v>32</v>
      </c>
      <c r="B72" s="13">
        <f>C41+2</f>
        <v>43654</v>
      </c>
      <c r="C72" s="13">
        <f>B72+D72-1</f>
        <v>43655</v>
      </c>
      <c r="D72" s="10">
        <v>2</v>
      </c>
      <c r="E72" s="13"/>
      <c r="F72" s="53"/>
      <c r="G72" s="47"/>
      <c r="H72" s="10"/>
    </row>
    <row r="73" spans="1:8" ht="15" customHeight="1" x14ac:dyDescent="0.25">
      <c r="A73" s="11" t="s">
        <v>14</v>
      </c>
      <c r="B73" s="13">
        <f>C72+3</f>
        <v>43658</v>
      </c>
      <c r="C73" s="13">
        <f>C69+2</f>
        <v>43707</v>
      </c>
      <c r="D73" s="10">
        <f>C73-B73+1</f>
        <v>50</v>
      </c>
      <c r="E73" s="13"/>
      <c r="F73" s="53"/>
      <c r="G73" s="47"/>
      <c r="H73" s="10"/>
    </row>
    <row r="74" spans="1:8" x14ac:dyDescent="0.25">
      <c r="A74" s="11" t="s">
        <v>33</v>
      </c>
      <c r="B74" s="13">
        <f>C73+1</f>
        <v>43708</v>
      </c>
      <c r="C74" s="13">
        <f>B74+D74-1+2</f>
        <v>43719</v>
      </c>
      <c r="D74" s="10">
        <v>10</v>
      </c>
      <c r="E74" s="13"/>
      <c r="F74" s="53"/>
      <c r="G74" s="47"/>
      <c r="H74" s="10">
        <f>SUM(D74:D76)</f>
        <v>18</v>
      </c>
    </row>
    <row r="75" spans="1:8" ht="30" x14ac:dyDescent="0.25">
      <c r="A75" s="11" t="s">
        <v>34</v>
      </c>
      <c r="B75" s="13">
        <f>C74+2</f>
        <v>43721</v>
      </c>
      <c r="C75" s="13">
        <f>B75+D75-1</f>
        <v>43727</v>
      </c>
      <c r="D75" s="10">
        <v>7</v>
      </c>
      <c r="E75" s="13"/>
      <c r="F75" s="53"/>
      <c r="G75" s="47"/>
      <c r="H75" s="10"/>
    </row>
    <row r="76" spans="1:8" x14ac:dyDescent="0.25">
      <c r="A76" s="11" t="s">
        <v>35</v>
      </c>
      <c r="B76" s="13">
        <f>C75+1</f>
        <v>43728</v>
      </c>
      <c r="C76" s="13">
        <f>B76+D76-1</f>
        <v>43728</v>
      </c>
      <c r="D76" s="10">
        <v>1</v>
      </c>
      <c r="E76" s="13"/>
      <c r="F76" s="53"/>
      <c r="G76" s="47"/>
      <c r="H76" s="10"/>
    </row>
    <row r="77" spans="1:8" x14ac:dyDescent="0.25">
      <c r="A77" s="8" t="s">
        <v>36</v>
      </c>
      <c r="B77" s="13"/>
      <c r="C77" s="13"/>
      <c r="D77" s="10"/>
      <c r="E77" s="13"/>
      <c r="F77" s="53"/>
      <c r="G77" s="47"/>
      <c r="H77" s="10"/>
    </row>
    <row r="78" spans="1:8" x14ac:dyDescent="0.25">
      <c r="A78" s="11" t="s">
        <v>15</v>
      </c>
      <c r="B78" s="13">
        <f>C76+2</f>
        <v>43730</v>
      </c>
      <c r="C78" s="13">
        <f>B78+D78-1</f>
        <v>43731</v>
      </c>
      <c r="D78" s="10">
        <v>2</v>
      </c>
      <c r="E78" s="13"/>
      <c r="F78" s="53"/>
      <c r="G78" s="47"/>
      <c r="H78" s="10">
        <f>SUM(D78:D80)</f>
        <v>5</v>
      </c>
    </row>
    <row r="79" spans="1:8" x14ac:dyDescent="0.25">
      <c r="A79" s="14" t="s">
        <v>16</v>
      </c>
      <c r="B79" s="13">
        <f>C78+2</f>
        <v>43733</v>
      </c>
      <c r="C79" s="13">
        <f>B79+D79-1</f>
        <v>43734</v>
      </c>
      <c r="D79" s="10">
        <v>2</v>
      </c>
      <c r="E79" s="13"/>
      <c r="F79" s="53"/>
      <c r="G79" s="47"/>
      <c r="H79" s="10"/>
    </row>
    <row r="80" spans="1:8" x14ac:dyDescent="0.25">
      <c r="A80" s="14" t="s">
        <v>10</v>
      </c>
      <c r="B80" s="13">
        <f>C79+2</f>
        <v>43736</v>
      </c>
      <c r="C80" s="13">
        <f>B80+D80-1</f>
        <v>43736</v>
      </c>
      <c r="D80" s="10">
        <v>1</v>
      </c>
      <c r="E80" s="13"/>
      <c r="F80" s="53"/>
      <c r="G80" s="47"/>
      <c r="H80" s="10"/>
    </row>
    <row r="81" spans="1:8" x14ac:dyDescent="0.25">
      <c r="A81" s="8" t="s">
        <v>37</v>
      </c>
      <c r="B81" s="13"/>
      <c r="C81" s="13"/>
      <c r="D81" s="10"/>
      <c r="E81" s="13"/>
      <c r="F81" s="53"/>
      <c r="G81" s="47"/>
      <c r="H81" s="10"/>
    </row>
    <row r="82" spans="1:8" x14ac:dyDescent="0.25">
      <c r="A82" s="8" t="s">
        <v>38</v>
      </c>
      <c r="B82" s="13">
        <f>C76+2</f>
        <v>43730</v>
      </c>
      <c r="C82" s="13">
        <f>B82+D82-1</f>
        <v>43730</v>
      </c>
      <c r="D82" s="10">
        <v>1</v>
      </c>
      <c r="E82" s="13"/>
      <c r="F82" s="53"/>
      <c r="G82" s="47"/>
      <c r="H82" s="10"/>
    </row>
    <row r="83" spans="1:8" x14ac:dyDescent="0.25">
      <c r="A83" s="8" t="s">
        <v>39</v>
      </c>
      <c r="B83" s="13"/>
      <c r="C83" s="13"/>
      <c r="D83" s="10"/>
      <c r="E83" s="13"/>
      <c r="F83" s="53"/>
      <c r="G83" s="47"/>
      <c r="H83" s="10"/>
    </row>
    <row r="84" spans="1:8" ht="13.9" customHeight="1" x14ac:dyDescent="0.25">
      <c r="A84" s="11" t="s">
        <v>15</v>
      </c>
      <c r="B84" s="13">
        <f>C82+1</f>
        <v>43731</v>
      </c>
      <c r="C84" s="13">
        <f>B84+D84-1</f>
        <v>43732</v>
      </c>
      <c r="D84" s="10">
        <v>2</v>
      </c>
      <c r="E84" s="13"/>
      <c r="F84" s="53"/>
      <c r="G84" s="47"/>
      <c r="H84" s="10">
        <f>SUM(D84:D86)</f>
        <v>5</v>
      </c>
    </row>
    <row r="85" spans="1:8" x14ac:dyDescent="0.25">
      <c r="A85" s="14" t="s">
        <v>16</v>
      </c>
      <c r="B85" s="13">
        <f>C84+1</f>
        <v>43733</v>
      </c>
      <c r="C85" s="13">
        <f>B85+D85-1</f>
        <v>43734</v>
      </c>
      <c r="D85" s="10">
        <v>2</v>
      </c>
      <c r="E85" s="13"/>
      <c r="F85" s="53"/>
      <c r="G85" s="47"/>
      <c r="H85" s="10"/>
    </row>
    <row r="86" spans="1:8" x14ac:dyDescent="0.25">
      <c r="A86" s="14" t="s">
        <v>10</v>
      </c>
      <c r="B86" s="13">
        <f>C85+1</f>
        <v>43735</v>
      </c>
      <c r="C86" s="15">
        <f>B86+D86-1</f>
        <v>43735</v>
      </c>
      <c r="D86" s="10">
        <v>1</v>
      </c>
      <c r="E86" s="15"/>
      <c r="F86" s="56"/>
      <c r="G86" s="49"/>
      <c r="H86" s="10"/>
    </row>
    <row r="87" spans="1:8" x14ac:dyDescent="0.25">
      <c r="A87" s="8" t="s">
        <v>40</v>
      </c>
      <c r="B87" s="13"/>
      <c r="C87" s="13"/>
      <c r="D87" s="10"/>
      <c r="E87" s="13"/>
      <c r="F87" s="53"/>
      <c r="G87" s="47"/>
      <c r="H87" s="10"/>
    </row>
    <row r="88" spans="1:8" x14ac:dyDescent="0.25">
      <c r="A88" s="11" t="s">
        <v>15</v>
      </c>
      <c r="B88" s="13">
        <f>C86+1</f>
        <v>43736</v>
      </c>
      <c r="C88" s="13">
        <f>B88+D88-1</f>
        <v>43737</v>
      </c>
      <c r="D88" s="10">
        <v>2</v>
      </c>
      <c r="E88" s="13"/>
      <c r="F88" s="53"/>
      <c r="G88" s="47"/>
      <c r="H88" s="10">
        <f>SUM(D88:D90)</f>
        <v>5</v>
      </c>
    </row>
    <row r="89" spans="1:8" x14ac:dyDescent="0.25">
      <c r="A89" s="14" t="s">
        <v>16</v>
      </c>
      <c r="B89" s="13">
        <f>C88+1</f>
        <v>43738</v>
      </c>
      <c r="C89" s="13">
        <f>B89+D89-1</f>
        <v>43739</v>
      </c>
      <c r="D89" s="10">
        <v>2</v>
      </c>
      <c r="E89" s="13"/>
      <c r="F89" s="53"/>
      <c r="G89" s="47"/>
      <c r="H89" s="10"/>
    </row>
    <row r="90" spans="1:8" x14ac:dyDescent="0.25">
      <c r="A90" s="14" t="s">
        <v>10</v>
      </c>
      <c r="B90" s="13">
        <f>C89+1</f>
        <v>43740</v>
      </c>
      <c r="C90" s="13">
        <f>B90+D90-1</f>
        <v>43740</v>
      </c>
      <c r="D90" s="10">
        <v>1</v>
      </c>
      <c r="E90" s="13"/>
      <c r="F90" s="53"/>
      <c r="G90" s="47"/>
      <c r="H90" s="10"/>
    </row>
    <row r="91" spans="1:8" x14ac:dyDescent="0.25">
      <c r="A91" s="8" t="s">
        <v>8</v>
      </c>
      <c r="B91" s="13"/>
      <c r="C91" s="13"/>
      <c r="D91" s="10"/>
      <c r="E91" s="13"/>
      <c r="F91" s="53"/>
      <c r="G91" s="47"/>
      <c r="H91" s="10"/>
    </row>
    <row r="92" spans="1:8" x14ac:dyDescent="0.25">
      <c r="A92" s="11" t="s">
        <v>15</v>
      </c>
      <c r="B92" s="13">
        <f>C90+1</f>
        <v>43741</v>
      </c>
      <c r="C92" s="13">
        <f>B92+D92-1</f>
        <v>43742</v>
      </c>
      <c r="D92" s="10">
        <v>2</v>
      </c>
      <c r="E92" s="13"/>
      <c r="F92" s="53"/>
      <c r="G92" s="47"/>
      <c r="H92" s="10">
        <f>SUM(D92:D94)</f>
        <v>5</v>
      </c>
    </row>
    <row r="93" spans="1:8" x14ac:dyDescent="0.25">
      <c r="A93" s="14" t="s">
        <v>16</v>
      </c>
      <c r="B93" s="13">
        <f>C92+1</f>
        <v>43743</v>
      </c>
      <c r="C93" s="13">
        <f>B93+D93-1</f>
        <v>43744</v>
      </c>
      <c r="D93" s="10">
        <v>2</v>
      </c>
      <c r="E93" s="13"/>
      <c r="F93" s="53"/>
      <c r="G93" s="47"/>
      <c r="H93" s="10"/>
    </row>
    <row r="94" spans="1:8" x14ac:dyDescent="0.25">
      <c r="A94" s="14" t="s">
        <v>10</v>
      </c>
      <c r="B94" s="13">
        <f>C93+1</f>
        <v>43745</v>
      </c>
      <c r="C94" s="13">
        <f>B94+D94-1</f>
        <v>43745</v>
      </c>
      <c r="D94" s="10">
        <v>1</v>
      </c>
      <c r="E94" s="13"/>
      <c r="F94" s="53"/>
      <c r="G94" s="47"/>
      <c r="H94" s="10"/>
    </row>
    <row r="95" spans="1:8" x14ac:dyDescent="0.25">
      <c r="A95" s="8" t="s">
        <v>41</v>
      </c>
      <c r="B95" s="13"/>
      <c r="C95" s="13"/>
      <c r="D95" s="10"/>
      <c r="E95" s="13"/>
      <c r="F95" s="53"/>
      <c r="G95" s="47"/>
      <c r="H95" s="10"/>
    </row>
    <row r="96" spans="1:8" x14ac:dyDescent="0.25">
      <c r="A96" s="14" t="s">
        <v>16</v>
      </c>
      <c r="B96" s="13">
        <f>C86+1</f>
        <v>43736</v>
      </c>
      <c r="C96" s="13">
        <f>C94+11</f>
        <v>43756</v>
      </c>
      <c r="D96" s="10">
        <f>C96-B96</f>
        <v>20</v>
      </c>
      <c r="E96" s="13"/>
      <c r="F96" s="53"/>
      <c r="G96" s="47"/>
      <c r="H96" s="10">
        <f>SUM(D96:D98)</f>
        <v>28</v>
      </c>
    </row>
    <row r="97" spans="1:8" x14ac:dyDescent="0.25">
      <c r="A97" s="14" t="s">
        <v>15</v>
      </c>
      <c r="B97" s="13">
        <f>C96+1</f>
        <v>43757</v>
      </c>
      <c r="C97" s="13">
        <f>B97+D97-1</f>
        <v>43763</v>
      </c>
      <c r="D97" s="10">
        <v>7</v>
      </c>
      <c r="E97" s="13"/>
      <c r="F97" s="53"/>
      <c r="G97" s="47"/>
      <c r="H97" s="10"/>
    </row>
    <row r="98" spans="1:8" x14ac:dyDescent="0.25">
      <c r="A98" s="14" t="s">
        <v>10</v>
      </c>
      <c r="B98" s="13">
        <f>C97+1</f>
        <v>43764</v>
      </c>
      <c r="C98" s="13">
        <f>B98+D98-1</f>
        <v>43764</v>
      </c>
      <c r="D98" s="10">
        <v>1</v>
      </c>
      <c r="E98" s="13"/>
      <c r="F98" s="53"/>
      <c r="G98" s="47"/>
      <c r="H98" s="10"/>
    </row>
    <row r="99" spans="1:8" x14ac:dyDescent="0.25">
      <c r="A99" s="14" t="s">
        <v>42</v>
      </c>
      <c r="B99" s="13">
        <f>C98</f>
        <v>43764</v>
      </c>
      <c r="C99" s="13">
        <f>B99+D99-1</f>
        <v>43777</v>
      </c>
      <c r="D99" s="10">
        <v>14</v>
      </c>
      <c r="E99" s="13"/>
      <c r="F99" s="53"/>
      <c r="G99" s="47"/>
      <c r="H99" s="10"/>
    </row>
    <row r="100" spans="1:8" x14ac:dyDescent="0.25">
      <c r="A100" s="8" t="s">
        <v>43</v>
      </c>
      <c r="B100" s="13"/>
      <c r="C100" s="13"/>
      <c r="D100" s="10"/>
      <c r="E100" s="13"/>
      <c r="F100" s="53"/>
      <c r="G100" s="47"/>
      <c r="H100" s="10"/>
    </row>
    <row r="101" spans="1:8" x14ac:dyDescent="0.25">
      <c r="A101" s="14" t="s">
        <v>44</v>
      </c>
      <c r="B101" s="12">
        <f>C98+1</f>
        <v>43765</v>
      </c>
      <c r="C101" s="13">
        <f>B101+D101-1</f>
        <v>43765</v>
      </c>
      <c r="D101" s="10">
        <v>1</v>
      </c>
      <c r="E101" s="13"/>
      <c r="F101" s="53"/>
      <c r="G101" s="47"/>
      <c r="H101" s="10"/>
    </row>
    <row r="102" spans="1:8" x14ac:dyDescent="0.25">
      <c r="A102" s="8" t="s">
        <v>45</v>
      </c>
      <c r="B102" s="9"/>
      <c r="C102" s="9"/>
      <c r="D102" s="10"/>
      <c r="E102" s="9"/>
      <c r="F102" s="52"/>
      <c r="G102" s="47"/>
      <c r="H102" s="10"/>
    </row>
    <row r="103" spans="1:8" x14ac:dyDescent="0.25">
      <c r="A103" s="11" t="s">
        <v>15</v>
      </c>
      <c r="B103" s="12">
        <f>C101+1</f>
        <v>43766</v>
      </c>
      <c r="C103" s="13">
        <f>B103+D103-1</f>
        <v>43766</v>
      </c>
      <c r="D103" s="10">
        <v>1</v>
      </c>
      <c r="E103" s="13"/>
      <c r="F103" s="53"/>
      <c r="G103" s="47"/>
      <c r="H103" s="10">
        <f>SUM(D103:D105)</f>
        <v>3</v>
      </c>
    </row>
    <row r="104" spans="1:8" x14ac:dyDescent="0.25">
      <c r="A104" s="14" t="s">
        <v>16</v>
      </c>
      <c r="B104" s="13">
        <f>C103+1</f>
        <v>43767</v>
      </c>
      <c r="C104" s="13">
        <f>B104+D104-1</f>
        <v>43767</v>
      </c>
      <c r="D104" s="10">
        <v>1</v>
      </c>
      <c r="E104" s="13"/>
      <c r="F104" s="53"/>
      <c r="G104" s="47"/>
      <c r="H104" s="10"/>
    </row>
    <row r="105" spans="1:8" x14ac:dyDescent="0.25">
      <c r="A105" s="14" t="s">
        <v>10</v>
      </c>
      <c r="B105" s="13">
        <f>C104+2</f>
        <v>43769</v>
      </c>
      <c r="C105" s="13">
        <f>B105+D105-1</f>
        <v>43769</v>
      </c>
      <c r="D105" s="10">
        <v>1</v>
      </c>
      <c r="E105" s="13"/>
      <c r="F105" s="53"/>
      <c r="G105" s="47"/>
      <c r="H105" s="10"/>
    </row>
    <row r="106" spans="1:8" x14ac:dyDescent="0.25">
      <c r="A106" s="8" t="s">
        <v>40</v>
      </c>
      <c r="B106" s="13"/>
      <c r="C106" s="13"/>
      <c r="D106" s="10"/>
      <c r="E106" s="13"/>
      <c r="F106" s="53"/>
      <c r="G106" s="47"/>
      <c r="H106" s="10"/>
    </row>
    <row r="107" spans="1:8" x14ac:dyDescent="0.25">
      <c r="A107" s="11" t="s">
        <v>15</v>
      </c>
      <c r="B107" s="13">
        <f>C105+1</f>
        <v>43770</v>
      </c>
      <c r="C107" s="13">
        <f>B107+D107-1</f>
        <v>43770</v>
      </c>
      <c r="D107" s="10">
        <v>1</v>
      </c>
      <c r="E107" s="13"/>
      <c r="F107" s="53"/>
      <c r="G107" s="47"/>
      <c r="H107" s="10">
        <f>SUM(D107:D109)</f>
        <v>3</v>
      </c>
    </row>
    <row r="108" spans="1:8" x14ac:dyDescent="0.25">
      <c r="A108" s="14" t="s">
        <v>16</v>
      </c>
      <c r="B108" s="13">
        <f>C107+1</f>
        <v>43771</v>
      </c>
      <c r="C108" s="13">
        <f>B108+D108-1</f>
        <v>43771</v>
      </c>
      <c r="D108" s="10">
        <v>1</v>
      </c>
      <c r="E108" s="13"/>
      <c r="F108" s="53"/>
      <c r="G108" s="47"/>
      <c r="H108" s="10"/>
    </row>
    <row r="109" spans="1:8" x14ac:dyDescent="0.25">
      <c r="A109" s="14" t="s">
        <v>10</v>
      </c>
      <c r="B109" s="13">
        <f>+C108+1</f>
        <v>43772</v>
      </c>
      <c r="C109" s="13">
        <f>B109+D109-1</f>
        <v>43772</v>
      </c>
      <c r="D109" s="10">
        <v>1</v>
      </c>
      <c r="E109" s="13"/>
      <c r="F109" s="53"/>
      <c r="G109" s="47"/>
      <c r="H109" s="10"/>
    </row>
    <row r="110" spans="1:8" x14ac:dyDescent="0.25">
      <c r="A110" s="8" t="s">
        <v>41</v>
      </c>
      <c r="B110" s="13"/>
      <c r="C110" s="13"/>
      <c r="D110" s="10"/>
      <c r="E110" s="13"/>
      <c r="F110" s="53"/>
      <c r="G110" s="47"/>
      <c r="H110" s="10"/>
    </row>
    <row r="111" spans="1:8" x14ac:dyDescent="0.25">
      <c r="A111" s="14" t="s">
        <v>16</v>
      </c>
      <c r="B111" s="13">
        <f>C109+1</f>
        <v>43773</v>
      </c>
      <c r="C111" s="13">
        <f>B111+D111-1</f>
        <v>43774</v>
      </c>
      <c r="D111" s="10">
        <v>2</v>
      </c>
      <c r="E111" s="13"/>
      <c r="F111" s="53"/>
      <c r="G111" s="47"/>
      <c r="H111" s="10">
        <f>SUM(D111:D113)</f>
        <v>4</v>
      </c>
    </row>
    <row r="112" spans="1:8" x14ac:dyDescent="0.25">
      <c r="A112" s="11" t="s">
        <v>15</v>
      </c>
      <c r="B112" s="13">
        <f>C111+2</f>
        <v>43776</v>
      </c>
      <c r="C112" s="13">
        <f>B112+D112-1</f>
        <v>43776</v>
      </c>
      <c r="D112" s="10">
        <v>1</v>
      </c>
      <c r="E112" s="13"/>
      <c r="F112" s="53"/>
      <c r="G112" s="47"/>
      <c r="H112" s="10"/>
    </row>
    <row r="113" spans="1:8" x14ac:dyDescent="0.25">
      <c r="A113" s="14" t="s">
        <v>10</v>
      </c>
      <c r="B113" s="13">
        <f>+C112+1</f>
        <v>43777</v>
      </c>
      <c r="C113" s="13">
        <f>B113+D113-1</f>
        <v>43777</v>
      </c>
      <c r="D113" s="10">
        <v>1</v>
      </c>
      <c r="E113" s="13"/>
      <c r="F113" s="53"/>
      <c r="G113" s="47"/>
      <c r="H113" s="10"/>
    </row>
    <row r="114" spans="1:8" ht="30" x14ac:dyDescent="0.25">
      <c r="A114" s="8" t="s">
        <v>46</v>
      </c>
      <c r="B114" s="13"/>
      <c r="C114" s="13"/>
      <c r="D114" s="10"/>
      <c r="E114" s="13"/>
      <c r="F114" s="53"/>
      <c r="G114" s="47"/>
      <c r="H114" s="10"/>
    </row>
    <row r="115" spans="1:8" x14ac:dyDescent="0.25">
      <c r="A115" s="14" t="s">
        <v>16</v>
      </c>
      <c r="B115" s="13">
        <f>C98+1</f>
        <v>43765</v>
      </c>
      <c r="C115" s="13">
        <f t="shared" ref="C115:C121" si="0">B115+D115-1</f>
        <v>43767</v>
      </c>
      <c r="D115" s="10">
        <v>3</v>
      </c>
      <c r="E115" s="13"/>
      <c r="F115" s="53"/>
      <c r="G115" s="47"/>
      <c r="H115" s="10">
        <f>SUM(D115:D117)</f>
        <v>6</v>
      </c>
    </row>
    <row r="116" spans="1:8" x14ac:dyDescent="0.25">
      <c r="A116" s="11" t="s">
        <v>15</v>
      </c>
      <c r="B116" s="13">
        <f>C115+1</f>
        <v>43768</v>
      </c>
      <c r="C116" s="13">
        <f t="shared" si="0"/>
        <v>43769</v>
      </c>
      <c r="D116" s="10">
        <v>2</v>
      </c>
      <c r="E116" s="13"/>
      <c r="F116" s="53"/>
      <c r="G116" s="47"/>
      <c r="H116" s="10"/>
    </row>
    <row r="117" spans="1:8" x14ac:dyDescent="0.25">
      <c r="A117" s="14" t="s">
        <v>10</v>
      </c>
      <c r="B117" s="13">
        <f>+C116+1</f>
        <v>43770</v>
      </c>
      <c r="C117" s="13">
        <f t="shared" si="0"/>
        <v>43770</v>
      </c>
      <c r="D117" s="10">
        <v>1</v>
      </c>
      <c r="E117" s="13"/>
      <c r="F117" s="53"/>
      <c r="G117" s="47"/>
      <c r="H117" s="10"/>
    </row>
    <row r="118" spans="1:8" s="30" customFormat="1" ht="45" x14ac:dyDescent="0.25">
      <c r="A118" s="28" t="s">
        <v>47</v>
      </c>
      <c r="B118" s="15">
        <f>C99+1</f>
        <v>43778</v>
      </c>
      <c r="C118" s="15">
        <f t="shared" si="0"/>
        <v>43779</v>
      </c>
      <c r="D118" s="58">
        <v>2</v>
      </c>
      <c r="E118" s="15"/>
      <c r="F118" s="56"/>
      <c r="G118" s="49"/>
      <c r="H118" s="58"/>
    </row>
    <row r="119" spans="1:8" s="30" customFormat="1" x14ac:dyDescent="0.25">
      <c r="A119" s="28" t="s">
        <v>48</v>
      </c>
      <c r="B119" s="15">
        <f>C118+1</f>
        <v>43780</v>
      </c>
      <c r="C119" s="15">
        <f t="shared" si="0"/>
        <v>43780</v>
      </c>
      <c r="D119" s="58">
        <v>1</v>
      </c>
      <c r="E119" s="15"/>
      <c r="F119" s="56"/>
      <c r="G119" s="49"/>
      <c r="H119" s="58"/>
    </row>
    <row r="120" spans="1:8" s="30" customFormat="1" x14ac:dyDescent="0.25">
      <c r="A120" s="28" t="s">
        <v>49</v>
      </c>
      <c r="B120" s="15">
        <f>C99+1</f>
        <v>43778</v>
      </c>
      <c r="C120" s="15">
        <f t="shared" si="0"/>
        <v>43797</v>
      </c>
      <c r="D120" s="58">
        <v>20</v>
      </c>
      <c r="E120" s="15"/>
      <c r="F120" s="56"/>
      <c r="G120" s="49"/>
      <c r="H120" s="58"/>
    </row>
    <row r="121" spans="1:8" s="30" customFormat="1" x14ac:dyDescent="0.25">
      <c r="A121" s="28" t="s">
        <v>50</v>
      </c>
      <c r="B121" s="15">
        <f>C120+1</f>
        <v>43798</v>
      </c>
      <c r="C121" s="15">
        <f t="shared" si="0"/>
        <v>43807</v>
      </c>
      <c r="D121" s="58">
        <v>10</v>
      </c>
      <c r="E121" s="15"/>
      <c r="F121" s="56"/>
      <c r="G121" s="49"/>
      <c r="H121" s="58"/>
    </row>
    <row r="122" spans="1:8" s="30" customFormat="1" x14ac:dyDescent="0.25">
      <c r="A122" s="31" t="s">
        <v>51</v>
      </c>
      <c r="B122" s="15"/>
      <c r="C122" s="15"/>
      <c r="D122" s="58"/>
      <c r="E122" s="15"/>
      <c r="F122" s="56"/>
      <c r="G122" s="49"/>
      <c r="H122" s="58"/>
    </row>
    <row r="123" spans="1:8" s="30" customFormat="1" x14ac:dyDescent="0.25">
      <c r="A123" s="59" t="s">
        <v>52</v>
      </c>
      <c r="B123" s="15">
        <f>C117+7</f>
        <v>43777</v>
      </c>
      <c r="C123" s="15">
        <f>B123+D123-1</f>
        <v>43783</v>
      </c>
      <c r="D123" s="58">
        <v>7</v>
      </c>
      <c r="E123" s="15"/>
      <c r="F123" s="56"/>
      <c r="G123" s="49"/>
      <c r="H123" s="58"/>
    </row>
    <row r="124" spans="1:8" s="30" customFormat="1" x14ac:dyDescent="0.25">
      <c r="A124" s="59" t="s">
        <v>43</v>
      </c>
      <c r="B124" s="15">
        <f>C123+1</f>
        <v>43784</v>
      </c>
      <c r="C124" s="15">
        <f>B124+D124-1</f>
        <v>43785</v>
      </c>
      <c r="D124" s="58">
        <v>2</v>
      </c>
      <c r="E124" s="15"/>
      <c r="F124" s="56"/>
      <c r="G124" s="49"/>
      <c r="H124" s="58"/>
    </row>
    <row r="125" spans="1:8" s="30" customFormat="1" x14ac:dyDescent="0.25">
      <c r="A125" s="28" t="s">
        <v>53</v>
      </c>
      <c r="B125" s="15">
        <f>C121+1</f>
        <v>43808</v>
      </c>
      <c r="C125" s="15">
        <f>B125+D125-1</f>
        <v>43809</v>
      </c>
      <c r="D125" s="58">
        <v>2</v>
      </c>
      <c r="E125" s="15"/>
      <c r="F125" s="56"/>
      <c r="G125" s="49"/>
      <c r="H125" s="58"/>
    </row>
    <row r="126" spans="1:8" s="30" customFormat="1" ht="30" x14ac:dyDescent="0.25">
      <c r="A126" s="28" t="s">
        <v>54</v>
      </c>
      <c r="B126" s="15">
        <f>C125+1</f>
        <v>43810</v>
      </c>
      <c r="C126" s="15">
        <f>B126+D126-1</f>
        <v>43811</v>
      </c>
      <c r="D126" s="58">
        <v>2</v>
      </c>
      <c r="E126" s="15"/>
      <c r="F126" s="56"/>
      <c r="G126" s="49"/>
      <c r="H126" s="58"/>
    </row>
    <row r="127" spans="1:8" s="30" customFormat="1" x14ac:dyDescent="0.25">
      <c r="A127" s="28" t="s">
        <v>55</v>
      </c>
      <c r="B127" s="15">
        <f>B125</f>
        <v>43808</v>
      </c>
      <c r="C127" s="15">
        <f>B127+D127-1+1</f>
        <v>43810</v>
      </c>
      <c r="D127" s="58">
        <v>2</v>
      </c>
      <c r="E127" s="15"/>
      <c r="F127" s="56"/>
      <c r="G127" s="49"/>
      <c r="H127" s="58"/>
    </row>
    <row r="128" spans="1:8" s="30" customFormat="1" x14ac:dyDescent="0.25">
      <c r="A128" s="31" t="s">
        <v>56</v>
      </c>
      <c r="B128" s="60"/>
      <c r="C128" s="60"/>
      <c r="D128" s="58"/>
      <c r="E128" s="60"/>
      <c r="F128" s="61"/>
      <c r="G128" s="49"/>
      <c r="H128" s="58"/>
    </row>
    <row r="129" spans="1:8" s="30" customFormat="1" ht="30" x14ac:dyDescent="0.25">
      <c r="A129" s="28" t="s">
        <v>57</v>
      </c>
      <c r="B129" s="15">
        <f>B125</f>
        <v>43808</v>
      </c>
      <c r="C129" s="15">
        <f>B129+D129-1</f>
        <v>43813</v>
      </c>
      <c r="D129" s="58">
        <v>6</v>
      </c>
      <c r="E129" s="15"/>
      <c r="F129" s="56"/>
      <c r="G129" s="49"/>
      <c r="H129" s="58"/>
    </row>
    <row r="130" spans="1:8" s="30" customFormat="1" ht="30" x14ac:dyDescent="0.25">
      <c r="A130" s="28" t="s">
        <v>58</v>
      </c>
      <c r="B130" s="15">
        <f>B125</f>
        <v>43808</v>
      </c>
      <c r="C130" s="15">
        <f>B130+D130-1</f>
        <v>43813</v>
      </c>
      <c r="D130" s="58">
        <v>6</v>
      </c>
      <c r="E130" s="15"/>
      <c r="F130" s="56"/>
      <c r="G130" s="49"/>
      <c r="H130" s="58"/>
    </row>
    <row r="131" spans="1:8" s="30" customFormat="1" ht="30" x14ac:dyDescent="0.25">
      <c r="A131" s="28" t="s">
        <v>59</v>
      </c>
      <c r="B131" s="15">
        <f>C126</f>
        <v>43811</v>
      </c>
      <c r="C131" s="15">
        <f>B131+D131-1</f>
        <v>43811</v>
      </c>
      <c r="D131" s="58">
        <v>1</v>
      </c>
      <c r="E131" s="15"/>
      <c r="F131" s="56"/>
      <c r="G131" s="49"/>
      <c r="H131" s="58"/>
    </row>
    <row r="132" spans="1:8" s="30" customFormat="1" x14ac:dyDescent="0.25">
      <c r="A132" s="28" t="s">
        <v>60</v>
      </c>
      <c r="B132" s="15"/>
      <c r="C132" s="15"/>
      <c r="D132" s="58"/>
      <c r="E132" s="15"/>
      <c r="F132" s="56"/>
      <c r="G132" s="49"/>
      <c r="H132" s="58"/>
    </row>
    <row r="133" spans="1:8" s="30" customFormat="1" x14ac:dyDescent="0.25">
      <c r="A133" s="28" t="s">
        <v>61</v>
      </c>
      <c r="B133" s="15"/>
      <c r="C133" s="15"/>
      <c r="D133" s="58"/>
      <c r="E133" s="15"/>
      <c r="F133" s="56"/>
      <c r="G133" s="49"/>
      <c r="H133" s="58"/>
    </row>
    <row r="134" spans="1:8" s="30" customFormat="1" x14ac:dyDescent="0.25">
      <c r="A134" s="28" t="s">
        <v>62</v>
      </c>
      <c r="B134" s="15"/>
      <c r="C134" s="15"/>
      <c r="D134" s="58"/>
      <c r="E134" s="15"/>
      <c r="F134" s="56"/>
      <c r="G134" s="49"/>
      <c r="H134" s="58"/>
    </row>
    <row r="135" spans="1:8" s="30" customFormat="1" x14ac:dyDescent="0.25">
      <c r="A135" s="28" t="s">
        <v>63</v>
      </c>
      <c r="B135" s="15"/>
      <c r="C135" s="15"/>
      <c r="D135" s="58"/>
      <c r="E135" s="15"/>
      <c r="F135" s="56"/>
      <c r="G135" s="49"/>
      <c r="H135" s="58"/>
    </row>
    <row r="136" spans="1:8" s="30" customFormat="1" x14ac:dyDescent="0.25">
      <c r="A136" s="28" t="s">
        <v>64</v>
      </c>
      <c r="B136" s="15"/>
      <c r="C136" s="15"/>
      <c r="D136" s="58"/>
      <c r="E136" s="15"/>
      <c r="F136" s="56"/>
      <c r="G136" s="49"/>
      <c r="H136" s="58"/>
    </row>
    <row r="137" spans="1:8" s="30" customFormat="1" x14ac:dyDescent="0.25">
      <c r="A137" s="28" t="s">
        <v>65</v>
      </c>
      <c r="B137" s="15"/>
      <c r="C137" s="15"/>
      <c r="D137" s="58"/>
      <c r="E137" s="15"/>
      <c r="F137" s="56"/>
      <c r="G137" s="49"/>
      <c r="H137" s="58"/>
    </row>
    <row r="138" spans="1:8" s="30" customFormat="1" x14ac:dyDescent="0.25">
      <c r="A138" s="28" t="s">
        <v>66</v>
      </c>
      <c r="B138" s="15"/>
      <c r="C138" s="15"/>
      <c r="D138" s="58"/>
      <c r="E138" s="15"/>
      <c r="F138" s="56"/>
      <c r="G138" s="49"/>
      <c r="H138" s="58"/>
    </row>
    <row r="139" spans="1:8" s="30" customFormat="1" ht="13.9" customHeight="1" x14ac:dyDescent="0.25">
      <c r="A139" s="28" t="s">
        <v>67</v>
      </c>
      <c r="B139" s="15">
        <f>B80</f>
        <v>43736</v>
      </c>
      <c r="C139" s="15">
        <f>B139+D139-1</f>
        <v>43736</v>
      </c>
      <c r="D139" s="58">
        <v>1</v>
      </c>
      <c r="E139" s="15"/>
      <c r="F139" s="56"/>
      <c r="G139" s="49"/>
      <c r="H139" s="58"/>
    </row>
    <row r="140" spans="1:8" s="30" customFormat="1" x14ac:dyDescent="0.25">
      <c r="A140" s="28" t="s">
        <v>68</v>
      </c>
      <c r="B140" s="15">
        <f>C139</f>
        <v>43736</v>
      </c>
      <c r="C140" s="15">
        <f>B140+D140-1</f>
        <v>43736</v>
      </c>
      <c r="D140" s="58">
        <v>1</v>
      </c>
      <c r="E140" s="15"/>
      <c r="F140" s="56"/>
      <c r="G140" s="49"/>
      <c r="H140" s="58"/>
    </row>
    <row r="141" spans="1:8" s="30" customFormat="1" x14ac:dyDescent="0.25">
      <c r="A141" s="62" t="s">
        <v>69</v>
      </c>
      <c r="B141" s="63"/>
      <c r="C141" s="63"/>
      <c r="D141" s="64"/>
      <c r="E141" s="63"/>
      <c r="F141" s="65"/>
      <c r="G141" s="66"/>
      <c r="H141" s="64"/>
    </row>
  </sheetData>
  <mergeCells count="4">
    <mergeCell ref="E6:F6"/>
    <mergeCell ref="B6:C6"/>
    <mergeCell ref="A6:A7"/>
    <mergeCell ref="E9:F23"/>
  </mergeCells>
  <pageMargins left="0.7" right="0.7" top="0.3" bottom="0.3" header="0.3" footer="0.3"/>
  <pageSetup scale="105" orientation="portrait" r:id="rId1"/>
  <rowBreaks count="1" manualBreakCount="1">
    <brk id="94" max="6" man="1"/>
  </rowBreaks>
  <ignoredErrors>
    <ignoredError sqref="C25:C29 C48:C52 B75 B120 B125 C60 C24 C32 C31 C33:C36 C39:C40 C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zoomScale="87" zoomScaleNormal="87" workbookViewId="0">
      <selection activeCell="G11" sqref="G11:H29"/>
    </sheetView>
  </sheetViews>
  <sheetFormatPr defaultRowHeight="15" x14ac:dyDescent="0.25"/>
  <cols>
    <col min="1" max="1" width="35.140625" style="34" bestFit="1" customWidth="1"/>
    <col min="2" max="2" width="12.5703125" customWidth="1"/>
    <col min="3" max="3" width="11.42578125" bestFit="1" customWidth="1"/>
    <col min="4" max="4" width="9.28515625" style="3" hidden="1" customWidth="1"/>
    <col min="5" max="5" width="6.140625" style="3" hidden="1" customWidth="1"/>
    <col min="6" max="6" width="13.140625" hidden="1" customWidth="1"/>
    <col min="7" max="7" width="11.42578125" bestFit="1" customWidth="1"/>
    <col min="8" max="8" width="11.5703125" customWidth="1"/>
    <col min="9" max="9" width="0" hidden="1" customWidth="1"/>
  </cols>
  <sheetData>
    <row r="2" spans="1:9" ht="15.6" x14ac:dyDescent="0.3">
      <c r="A2" s="1" t="s">
        <v>0</v>
      </c>
      <c r="B2" s="2" t="s">
        <v>1</v>
      </c>
    </row>
    <row r="3" spans="1:9" ht="14.45" x14ac:dyDescent="0.3">
      <c r="A3" s="18" t="s">
        <v>97</v>
      </c>
      <c r="B3" s="41">
        <v>43743</v>
      </c>
    </row>
    <row r="4" spans="1:9" ht="14.45" x14ac:dyDescent="0.3">
      <c r="A4" s="18" t="s">
        <v>98</v>
      </c>
      <c r="B4" s="42"/>
      <c r="C4" s="7"/>
      <c r="D4" s="43"/>
    </row>
    <row r="5" spans="1:9" ht="14.45" x14ac:dyDescent="0.3">
      <c r="A5" s="18" t="s">
        <v>99</v>
      </c>
      <c r="B5" s="42"/>
      <c r="C5" s="7"/>
      <c r="D5" s="43"/>
    </row>
    <row r="6" spans="1:9" ht="14.45" x14ac:dyDescent="0.3">
      <c r="A6" s="18" t="s">
        <v>100</v>
      </c>
      <c r="B6" s="42"/>
      <c r="C6" s="7"/>
      <c r="D6" s="43"/>
    </row>
    <row r="7" spans="1:9" ht="14.45" x14ac:dyDescent="0.3">
      <c r="A7" s="44" t="s">
        <v>101</v>
      </c>
      <c r="B7" s="45"/>
      <c r="C7" s="7"/>
      <c r="D7" s="43"/>
    </row>
    <row r="8" spans="1:9" s="30" customFormat="1" ht="14.45" x14ac:dyDescent="0.3">
      <c r="A8" s="89"/>
      <c r="B8" s="103" t="s">
        <v>144</v>
      </c>
      <c r="C8" s="103"/>
      <c r="D8" s="46"/>
      <c r="E8" s="90"/>
      <c r="F8" s="91"/>
      <c r="G8" s="103" t="s">
        <v>149</v>
      </c>
      <c r="H8" s="103"/>
    </row>
    <row r="9" spans="1:9" ht="21" x14ac:dyDescent="0.4">
      <c r="A9" s="83" t="s">
        <v>102</v>
      </c>
      <c r="B9" s="84" t="s">
        <v>6</v>
      </c>
      <c r="C9" s="84" t="s">
        <v>1</v>
      </c>
      <c r="D9" s="85" t="s">
        <v>7</v>
      </c>
      <c r="E9" s="86"/>
      <c r="F9" s="85" t="s">
        <v>103</v>
      </c>
      <c r="G9" s="84" t="s">
        <v>6</v>
      </c>
      <c r="H9" s="84" t="s">
        <v>1</v>
      </c>
      <c r="I9" s="79"/>
    </row>
    <row r="10" spans="1:9" ht="14.45" customHeight="1" x14ac:dyDescent="0.3">
      <c r="A10" s="80" t="s">
        <v>104</v>
      </c>
      <c r="B10" s="81"/>
      <c r="C10" s="81"/>
      <c r="D10" s="82"/>
      <c r="E10" s="82"/>
      <c r="F10" s="81"/>
      <c r="G10" s="81"/>
      <c r="H10" s="81"/>
      <c r="I10" s="52"/>
    </row>
    <row r="11" spans="1:9" x14ac:dyDescent="0.25">
      <c r="A11" s="8" t="s">
        <v>105</v>
      </c>
      <c r="B11" s="13"/>
      <c r="C11" s="13"/>
      <c r="D11" s="10"/>
      <c r="E11" s="10"/>
      <c r="F11" s="9"/>
      <c r="G11" s="104" t="s">
        <v>148</v>
      </c>
      <c r="H11" s="105"/>
      <c r="I11" s="52"/>
    </row>
    <row r="12" spans="1:9" x14ac:dyDescent="0.25">
      <c r="A12" s="14" t="s">
        <v>16</v>
      </c>
      <c r="B12" s="12">
        <v>43605</v>
      </c>
      <c r="C12" s="13">
        <f>B12+1</f>
        <v>43606</v>
      </c>
      <c r="D12" s="73">
        <f>C12-B12+1</f>
        <v>2</v>
      </c>
      <c r="E12" s="74"/>
      <c r="F12" s="9"/>
      <c r="G12" s="106"/>
      <c r="H12" s="107"/>
      <c r="I12" s="52"/>
    </row>
    <row r="13" spans="1:9" x14ac:dyDescent="0.25">
      <c r="A13" s="14" t="s">
        <v>10</v>
      </c>
      <c r="B13" s="13">
        <f>C12+1</f>
        <v>43607</v>
      </c>
      <c r="C13" s="13">
        <f>B13</f>
        <v>43607</v>
      </c>
      <c r="D13" s="73">
        <f t="shared" ref="D13:D77" si="0">C13-B13+1</f>
        <v>1</v>
      </c>
      <c r="E13" s="74"/>
      <c r="F13" s="9"/>
      <c r="G13" s="106"/>
      <c r="H13" s="107"/>
      <c r="I13" s="52"/>
    </row>
    <row r="14" spans="1:9" x14ac:dyDescent="0.25">
      <c r="A14" s="8" t="s">
        <v>106</v>
      </c>
      <c r="B14" s="13"/>
      <c r="C14" s="13" t="s">
        <v>107</v>
      </c>
      <c r="D14" s="73"/>
      <c r="E14" s="74"/>
      <c r="F14" s="9"/>
      <c r="G14" s="106"/>
      <c r="H14" s="107"/>
      <c r="I14" s="52"/>
    </row>
    <row r="15" spans="1:9" x14ac:dyDescent="0.25">
      <c r="A15" s="11" t="s">
        <v>15</v>
      </c>
      <c r="B15" s="13">
        <f>C13+1</f>
        <v>43608</v>
      </c>
      <c r="C15" s="13">
        <f>B15+1</f>
        <v>43609</v>
      </c>
      <c r="D15" s="73">
        <f t="shared" si="0"/>
        <v>2</v>
      </c>
      <c r="E15" s="74"/>
      <c r="F15" s="9"/>
      <c r="G15" s="106"/>
      <c r="H15" s="107"/>
      <c r="I15" s="52"/>
    </row>
    <row r="16" spans="1:9" x14ac:dyDescent="0.25">
      <c r="A16" s="14" t="s">
        <v>16</v>
      </c>
      <c r="B16" s="13">
        <f>C15+1</f>
        <v>43610</v>
      </c>
      <c r="C16" s="13">
        <f>B16</f>
        <v>43610</v>
      </c>
      <c r="D16" s="73">
        <f t="shared" si="0"/>
        <v>1</v>
      </c>
      <c r="E16" s="74"/>
      <c r="F16" s="9"/>
      <c r="G16" s="106"/>
      <c r="H16" s="107"/>
      <c r="I16" s="52"/>
    </row>
    <row r="17" spans="1:9" x14ac:dyDescent="0.25">
      <c r="A17" s="14" t="s">
        <v>10</v>
      </c>
      <c r="B17" s="13">
        <f>C16</f>
        <v>43610</v>
      </c>
      <c r="C17" s="13">
        <f>C16</f>
        <v>43610</v>
      </c>
      <c r="D17" s="73">
        <f t="shared" si="0"/>
        <v>1</v>
      </c>
      <c r="E17" s="74"/>
      <c r="F17" s="9"/>
      <c r="G17" s="106"/>
      <c r="H17" s="107"/>
      <c r="I17" s="52"/>
    </row>
    <row r="18" spans="1:9" x14ac:dyDescent="0.25">
      <c r="A18" s="8" t="s">
        <v>108</v>
      </c>
      <c r="B18" s="13"/>
      <c r="C18" s="13"/>
      <c r="D18" s="73">
        <f t="shared" si="0"/>
        <v>1</v>
      </c>
      <c r="E18" s="74"/>
      <c r="F18" s="9"/>
      <c r="G18" s="106"/>
      <c r="H18" s="107"/>
      <c r="I18" s="52"/>
    </row>
    <row r="19" spans="1:9" x14ac:dyDescent="0.25">
      <c r="A19" s="11" t="s">
        <v>15</v>
      </c>
      <c r="B19" s="13">
        <f>C17+2</f>
        <v>43612</v>
      </c>
      <c r="C19" s="13">
        <f>B19</f>
        <v>43612</v>
      </c>
      <c r="D19" s="73">
        <f t="shared" si="0"/>
        <v>1</v>
      </c>
      <c r="E19" s="74"/>
      <c r="F19" s="9"/>
      <c r="G19" s="106"/>
      <c r="H19" s="107"/>
      <c r="I19" s="52"/>
    </row>
    <row r="20" spans="1:9" x14ac:dyDescent="0.25">
      <c r="A20" s="14" t="s">
        <v>16</v>
      </c>
      <c r="B20" s="13">
        <f>C19+1</f>
        <v>43613</v>
      </c>
      <c r="C20" s="13">
        <f>B20+1</f>
        <v>43614</v>
      </c>
      <c r="D20" s="73">
        <f t="shared" si="0"/>
        <v>2</v>
      </c>
      <c r="E20" s="74"/>
      <c r="F20" s="9"/>
      <c r="G20" s="106"/>
      <c r="H20" s="107"/>
      <c r="I20" s="52"/>
    </row>
    <row r="21" spans="1:9" x14ac:dyDescent="0.25">
      <c r="A21" s="14" t="s">
        <v>10</v>
      </c>
      <c r="B21" s="13">
        <f>C20+1</f>
        <v>43615</v>
      </c>
      <c r="C21" s="13">
        <f>B21</f>
        <v>43615</v>
      </c>
      <c r="D21" s="73">
        <f t="shared" si="0"/>
        <v>1</v>
      </c>
      <c r="E21" s="74"/>
      <c r="F21" s="9"/>
      <c r="G21" s="106"/>
      <c r="H21" s="107"/>
      <c r="I21" s="52"/>
    </row>
    <row r="22" spans="1:9" x14ac:dyDescent="0.25">
      <c r="A22" s="8" t="s">
        <v>108</v>
      </c>
      <c r="B22" s="13"/>
      <c r="C22" s="13"/>
      <c r="D22" s="73"/>
      <c r="E22" s="74"/>
      <c r="F22" s="9"/>
      <c r="G22" s="106"/>
      <c r="H22" s="107"/>
      <c r="I22" s="52"/>
    </row>
    <row r="23" spans="1:9" x14ac:dyDescent="0.25">
      <c r="A23" s="11" t="s">
        <v>15</v>
      </c>
      <c r="B23" s="13">
        <f>C19</f>
        <v>43612</v>
      </c>
      <c r="C23" s="13">
        <f>B23</f>
        <v>43612</v>
      </c>
      <c r="D23" s="73">
        <f t="shared" si="0"/>
        <v>1</v>
      </c>
      <c r="E23" s="74"/>
      <c r="F23" s="9"/>
      <c r="G23" s="106"/>
      <c r="H23" s="107"/>
      <c r="I23" s="52"/>
    </row>
    <row r="24" spans="1:9" x14ac:dyDescent="0.25">
      <c r="A24" s="14" t="s">
        <v>16</v>
      </c>
      <c r="B24" s="13">
        <f>C21+7</f>
        <v>43622</v>
      </c>
      <c r="C24" s="13">
        <f>B24</f>
        <v>43622</v>
      </c>
      <c r="D24" s="73">
        <f t="shared" si="0"/>
        <v>1</v>
      </c>
      <c r="E24" s="74"/>
      <c r="F24" s="9"/>
      <c r="G24" s="106"/>
      <c r="H24" s="107"/>
      <c r="I24" s="52"/>
    </row>
    <row r="25" spans="1:9" x14ac:dyDescent="0.25">
      <c r="A25" s="14" t="s">
        <v>10</v>
      </c>
      <c r="B25" s="13">
        <f>C24+1</f>
        <v>43623</v>
      </c>
      <c r="C25" s="13">
        <f>B25</f>
        <v>43623</v>
      </c>
      <c r="D25" s="73">
        <f t="shared" si="0"/>
        <v>1</v>
      </c>
      <c r="E25" s="74"/>
      <c r="F25" s="9"/>
      <c r="G25" s="106"/>
      <c r="H25" s="107"/>
      <c r="I25" s="52"/>
    </row>
    <row r="26" spans="1:9" x14ac:dyDescent="0.25">
      <c r="A26" s="8" t="s">
        <v>106</v>
      </c>
      <c r="B26" s="13"/>
      <c r="C26" s="13"/>
      <c r="D26" s="73"/>
      <c r="E26" s="74"/>
      <c r="F26" s="9"/>
      <c r="G26" s="106"/>
      <c r="H26" s="107"/>
      <c r="I26" s="52"/>
    </row>
    <row r="27" spans="1:9" x14ac:dyDescent="0.25">
      <c r="A27" s="11" t="s">
        <v>15</v>
      </c>
      <c r="B27" s="13">
        <f>C25+1</f>
        <v>43624</v>
      </c>
      <c r="C27" s="13">
        <f>B27</f>
        <v>43624</v>
      </c>
      <c r="D27" s="73">
        <f t="shared" si="0"/>
        <v>1</v>
      </c>
      <c r="E27" s="74"/>
      <c r="F27" s="9"/>
      <c r="G27" s="106"/>
      <c r="H27" s="107"/>
      <c r="I27" s="52"/>
    </row>
    <row r="28" spans="1:9" x14ac:dyDescent="0.25">
      <c r="A28" s="14" t="s">
        <v>16</v>
      </c>
      <c r="B28" s="13">
        <f>C27+1</f>
        <v>43625</v>
      </c>
      <c r="C28" s="13">
        <f>B28+1</f>
        <v>43626</v>
      </c>
      <c r="D28" s="73">
        <f t="shared" si="0"/>
        <v>2</v>
      </c>
      <c r="E28" s="74"/>
      <c r="F28" s="9"/>
      <c r="G28" s="106"/>
      <c r="H28" s="107"/>
      <c r="I28" s="52"/>
    </row>
    <row r="29" spans="1:9" x14ac:dyDescent="0.25">
      <c r="A29" s="14" t="s">
        <v>10</v>
      </c>
      <c r="B29" s="13">
        <f>C28+1</f>
        <v>43627</v>
      </c>
      <c r="C29" s="13">
        <f>B29</f>
        <v>43627</v>
      </c>
      <c r="D29" s="73">
        <f t="shared" si="0"/>
        <v>1</v>
      </c>
      <c r="E29" s="74"/>
      <c r="F29" s="9"/>
      <c r="G29" s="108"/>
      <c r="H29" s="109"/>
      <c r="I29" s="52"/>
    </row>
    <row r="30" spans="1:9" x14ac:dyDescent="0.25">
      <c r="A30" s="8" t="s">
        <v>109</v>
      </c>
      <c r="B30" s="13"/>
      <c r="C30" s="13"/>
      <c r="D30" s="73"/>
      <c r="E30" s="74"/>
      <c r="F30" s="9"/>
      <c r="G30" s="9"/>
      <c r="H30" s="9"/>
      <c r="I30" s="52"/>
    </row>
    <row r="31" spans="1:9" x14ac:dyDescent="0.25">
      <c r="A31" s="14" t="s">
        <v>110</v>
      </c>
      <c r="B31" s="13">
        <f>C29+1</f>
        <v>43628</v>
      </c>
      <c r="C31" s="13">
        <f>B31+7</f>
        <v>43635</v>
      </c>
      <c r="D31" s="73">
        <f t="shared" si="0"/>
        <v>8</v>
      </c>
      <c r="E31" s="74"/>
      <c r="F31" s="9"/>
      <c r="G31" s="110" t="s">
        <v>148</v>
      </c>
      <c r="H31" s="111"/>
      <c r="I31" s="52"/>
    </row>
    <row r="32" spans="1:9" x14ac:dyDescent="0.25">
      <c r="A32" s="11" t="s">
        <v>16</v>
      </c>
      <c r="B32" s="13">
        <f>C29+9</f>
        <v>43636</v>
      </c>
      <c r="C32" s="13">
        <f>B32+5</f>
        <v>43641</v>
      </c>
      <c r="D32" s="73">
        <f t="shared" si="0"/>
        <v>6</v>
      </c>
      <c r="E32" s="74"/>
      <c r="F32" s="9" t="s">
        <v>111</v>
      </c>
      <c r="G32" s="13">
        <v>43636</v>
      </c>
      <c r="H32" s="13">
        <v>43644</v>
      </c>
      <c r="I32" s="52"/>
    </row>
    <row r="33" spans="1:9" x14ac:dyDescent="0.25">
      <c r="A33" s="11" t="s">
        <v>15</v>
      </c>
      <c r="B33" s="13">
        <f>C32+1</f>
        <v>43642</v>
      </c>
      <c r="C33" s="13">
        <f>B33+4</f>
        <v>43646</v>
      </c>
      <c r="D33" s="73">
        <f t="shared" si="0"/>
        <v>5</v>
      </c>
      <c r="E33" s="74"/>
      <c r="F33" s="9"/>
      <c r="G33" s="13">
        <f>H32+1</f>
        <v>43645</v>
      </c>
      <c r="H33" s="13">
        <f>G33+I33-1</f>
        <v>43648</v>
      </c>
      <c r="I33" s="75">
        <v>4</v>
      </c>
    </row>
    <row r="34" spans="1:9" x14ac:dyDescent="0.25">
      <c r="A34" s="11" t="s">
        <v>10</v>
      </c>
      <c r="B34" s="13">
        <f>C33+1</f>
        <v>43647</v>
      </c>
      <c r="C34" s="13">
        <f>B34</f>
        <v>43647</v>
      </c>
      <c r="D34" s="73">
        <f t="shared" si="0"/>
        <v>1</v>
      </c>
      <c r="E34" s="74"/>
      <c r="F34" s="9"/>
      <c r="G34" s="13">
        <f>H33+1</f>
        <v>43649</v>
      </c>
      <c r="H34" s="13">
        <f>G34+I34-1</f>
        <v>43649</v>
      </c>
      <c r="I34" s="75">
        <v>1</v>
      </c>
    </row>
    <row r="35" spans="1:9" x14ac:dyDescent="0.25">
      <c r="A35" s="11" t="s">
        <v>42</v>
      </c>
      <c r="B35" s="13">
        <f>C34+15</f>
        <v>43662</v>
      </c>
      <c r="C35" s="13">
        <f>B35</f>
        <v>43662</v>
      </c>
      <c r="D35" s="73">
        <f t="shared" si="0"/>
        <v>1</v>
      </c>
      <c r="E35" s="74"/>
      <c r="F35" s="9"/>
      <c r="G35" s="13">
        <f>H34+15</f>
        <v>43664</v>
      </c>
      <c r="H35" s="13">
        <f>G35+I35-1</f>
        <v>43664</v>
      </c>
      <c r="I35" s="75">
        <v>1</v>
      </c>
    </row>
    <row r="36" spans="1:9" x14ac:dyDescent="0.25">
      <c r="A36" s="8" t="s">
        <v>112</v>
      </c>
      <c r="B36" s="13"/>
      <c r="C36" s="13"/>
      <c r="D36" s="73"/>
      <c r="E36" s="74"/>
      <c r="F36" s="9"/>
      <c r="G36" s="9"/>
      <c r="H36" s="9"/>
      <c r="I36" s="52"/>
    </row>
    <row r="37" spans="1:9" x14ac:dyDescent="0.25">
      <c r="A37" s="11" t="s">
        <v>113</v>
      </c>
      <c r="B37" s="13">
        <f>C35+1</f>
        <v>43663</v>
      </c>
      <c r="C37" s="13">
        <f>B37+6</f>
        <v>43669</v>
      </c>
      <c r="D37" s="73">
        <f t="shared" si="0"/>
        <v>7</v>
      </c>
      <c r="E37" s="74"/>
      <c r="F37" s="9"/>
      <c r="G37" s="13">
        <f>H35+1</f>
        <v>43665</v>
      </c>
      <c r="H37" s="13">
        <f>G37+I37-1</f>
        <v>43670</v>
      </c>
      <c r="I37" s="76">
        <v>6</v>
      </c>
    </row>
    <row r="38" spans="1:9" x14ac:dyDescent="0.25">
      <c r="A38" s="8" t="s">
        <v>114</v>
      </c>
      <c r="B38" s="13"/>
      <c r="C38" s="13"/>
      <c r="D38" s="73"/>
      <c r="E38" s="74"/>
      <c r="F38" s="9"/>
      <c r="G38" s="9"/>
      <c r="H38" s="9"/>
      <c r="I38" s="52"/>
    </row>
    <row r="39" spans="1:9" x14ac:dyDescent="0.25">
      <c r="A39" s="11" t="s">
        <v>16</v>
      </c>
      <c r="B39" s="13">
        <f>C37+1</f>
        <v>43670</v>
      </c>
      <c r="C39" s="13">
        <f>B39+4</f>
        <v>43674</v>
      </c>
      <c r="D39" s="73">
        <f t="shared" si="0"/>
        <v>5</v>
      </c>
      <c r="E39" s="74"/>
      <c r="F39" s="9"/>
      <c r="G39" s="13">
        <f>H37+1</f>
        <v>43671</v>
      </c>
      <c r="H39" s="13">
        <f>G39+I39-1</f>
        <v>43674</v>
      </c>
      <c r="I39" s="76">
        <v>4</v>
      </c>
    </row>
    <row r="40" spans="1:9" x14ac:dyDescent="0.25">
      <c r="A40" s="11" t="s">
        <v>15</v>
      </c>
      <c r="B40" s="13">
        <f>C39+1</f>
        <v>43675</v>
      </c>
      <c r="C40" s="13">
        <f>B40+1</f>
        <v>43676</v>
      </c>
      <c r="D40" s="73">
        <f t="shared" si="0"/>
        <v>2</v>
      </c>
      <c r="E40" s="74"/>
      <c r="F40" s="9"/>
      <c r="G40" s="9"/>
      <c r="H40" s="9"/>
      <c r="I40" s="52"/>
    </row>
    <row r="41" spans="1:9" x14ac:dyDescent="0.25">
      <c r="A41" s="11" t="s">
        <v>10</v>
      </c>
      <c r="B41" s="13">
        <f>C40+1</f>
        <v>43677</v>
      </c>
      <c r="C41" s="13">
        <f>B41</f>
        <v>43677</v>
      </c>
      <c r="D41" s="73">
        <f t="shared" si="0"/>
        <v>1</v>
      </c>
      <c r="E41" s="74"/>
      <c r="F41" s="9"/>
      <c r="G41" s="9"/>
      <c r="H41" s="9"/>
      <c r="I41" s="52"/>
    </row>
    <row r="42" spans="1:9" x14ac:dyDescent="0.25">
      <c r="A42" s="8" t="s">
        <v>112</v>
      </c>
      <c r="B42" s="13"/>
      <c r="C42" s="13"/>
      <c r="D42" s="73"/>
      <c r="E42" s="74"/>
      <c r="F42" s="9"/>
      <c r="G42" s="9"/>
      <c r="H42" s="9"/>
      <c r="I42" s="52"/>
    </row>
    <row r="43" spans="1:9" x14ac:dyDescent="0.25">
      <c r="A43" s="11" t="s">
        <v>115</v>
      </c>
      <c r="B43" s="13">
        <f>C41+2</f>
        <v>43679</v>
      </c>
      <c r="C43" s="13">
        <f>B43+3</f>
        <v>43682</v>
      </c>
      <c r="D43" s="73">
        <f t="shared" si="0"/>
        <v>4</v>
      </c>
      <c r="E43" s="74"/>
      <c r="F43" s="9"/>
      <c r="G43" s="9"/>
      <c r="H43" s="9"/>
      <c r="I43" s="52"/>
    </row>
    <row r="44" spans="1:9" x14ac:dyDescent="0.25">
      <c r="A44" s="11" t="s">
        <v>116</v>
      </c>
      <c r="B44" s="13">
        <f>C43+1</f>
        <v>43683</v>
      </c>
      <c r="C44" s="13">
        <f>B44+3</f>
        <v>43686</v>
      </c>
      <c r="D44" s="73">
        <f t="shared" si="0"/>
        <v>4</v>
      </c>
      <c r="E44" s="74"/>
      <c r="F44" s="9"/>
      <c r="G44" s="9"/>
      <c r="H44" s="9"/>
      <c r="I44" s="52"/>
    </row>
    <row r="45" spans="1:9" x14ac:dyDescent="0.25">
      <c r="A45" s="11" t="s">
        <v>117</v>
      </c>
      <c r="B45" s="13">
        <f>C44+2</f>
        <v>43688</v>
      </c>
      <c r="C45" s="13">
        <f>B45+5</f>
        <v>43693</v>
      </c>
      <c r="D45" s="73">
        <f t="shared" si="0"/>
        <v>6</v>
      </c>
      <c r="E45" s="74"/>
      <c r="F45" s="9"/>
      <c r="G45" s="9"/>
      <c r="H45" s="9"/>
      <c r="I45" s="52"/>
    </row>
    <row r="46" spans="1:9" x14ac:dyDescent="0.25">
      <c r="A46" s="8" t="s">
        <v>118</v>
      </c>
      <c r="B46" s="13"/>
      <c r="C46" s="13"/>
      <c r="D46" s="73"/>
      <c r="E46" s="74"/>
      <c r="F46" s="9"/>
      <c r="G46" s="9"/>
      <c r="H46" s="9"/>
      <c r="I46" s="52"/>
    </row>
    <row r="47" spans="1:9" x14ac:dyDescent="0.25">
      <c r="A47" s="11" t="s">
        <v>15</v>
      </c>
      <c r="B47" s="13">
        <f>B34+1</f>
        <v>43648</v>
      </c>
      <c r="C47" s="13">
        <f>B47</f>
        <v>43648</v>
      </c>
      <c r="D47" s="73">
        <f t="shared" si="0"/>
        <v>1</v>
      </c>
      <c r="E47" s="74"/>
      <c r="F47" s="9"/>
      <c r="G47" s="9"/>
      <c r="H47" s="9"/>
      <c r="I47" s="52"/>
    </row>
    <row r="48" spans="1:9" x14ac:dyDescent="0.25">
      <c r="A48" s="11" t="s">
        <v>16</v>
      </c>
      <c r="B48" s="13">
        <f>C47+1</f>
        <v>43649</v>
      </c>
      <c r="C48" s="13">
        <f>B48</f>
        <v>43649</v>
      </c>
      <c r="D48" s="73">
        <f t="shared" si="0"/>
        <v>1</v>
      </c>
      <c r="E48" s="10"/>
      <c r="F48" s="9"/>
      <c r="G48" s="9"/>
      <c r="H48" s="9"/>
      <c r="I48" s="52"/>
    </row>
    <row r="49" spans="1:9" x14ac:dyDescent="0.25">
      <c r="A49" s="11" t="s">
        <v>10</v>
      </c>
      <c r="B49" s="13">
        <f>C48+1</f>
        <v>43650</v>
      </c>
      <c r="C49" s="13">
        <f>B49</f>
        <v>43650</v>
      </c>
      <c r="D49" s="73">
        <f t="shared" si="0"/>
        <v>1</v>
      </c>
      <c r="E49" s="74"/>
      <c r="F49" s="9"/>
      <c r="G49" s="9"/>
      <c r="H49" s="9"/>
      <c r="I49" s="52"/>
    </row>
    <row r="50" spans="1:9" x14ac:dyDescent="0.25">
      <c r="A50" s="8" t="s">
        <v>112</v>
      </c>
      <c r="B50" s="13"/>
      <c r="C50" s="13"/>
      <c r="D50" s="73"/>
      <c r="E50" s="74"/>
      <c r="F50" s="9"/>
      <c r="G50" s="9"/>
      <c r="H50" s="9"/>
      <c r="I50" s="52"/>
    </row>
    <row r="51" spans="1:9" x14ac:dyDescent="0.25">
      <c r="A51" s="11" t="s">
        <v>119</v>
      </c>
      <c r="B51" s="13">
        <f>C49+3</f>
        <v>43653</v>
      </c>
      <c r="C51" s="13">
        <f>B51+1</f>
        <v>43654</v>
      </c>
      <c r="D51" s="73">
        <f t="shared" si="0"/>
        <v>2</v>
      </c>
      <c r="E51" s="74"/>
      <c r="F51" s="9"/>
      <c r="G51" s="9"/>
      <c r="H51" s="9"/>
      <c r="I51" s="52"/>
    </row>
    <row r="52" spans="1:9" x14ac:dyDescent="0.25">
      <c r="A52" s="11" t="s">
        <v>120</v>
      </c>
      <c r="B52" s="13">
        <f>C51+1</f>
        <v>43655</v>
      </c>
      <c r="C52" s="13">
        <f>B52+7</f>
        <v>43662</v>
      </c>
      <c r="D52" s="73">
        <f t="shared" si="0"/>
        <v>8</v>
      </c>
      <c r="E52" s="10"/>
      <c r="F52" s="9"/>
      <c r="G52" s="9"/>
      <c r="H52" s="9"/>
      <c r="I52" s="52"/>
    </row>
    <row r="53" spans="1:9" x14ac:dyDescent="0.25">
      <c r="A53" s="11" t="s">
        <v>121</v>
      </c>
      <c r="B53" s="13">
        <f>C52+5</f>
        <v>43667</v>
      </c>
      <c r="C53" s="13">
        <f>B53+5</f>
        <v>43672</v>
      </c>
      <c r="D53" s="73">
        <f t="shared" si="0"/>
        <v>6</v>
      </c>
      <c r="E53" s="74"/>
      <c r="F53" s="9"/>
      <c r="G53" s="9"/>
      <c r="H53" s="9"/>
      <c r="I53" s="52"/>
    </row>
    <row r="54" spans="1:9" x14ac:dyDescent="0.25">
      <c r="A54" s="11"/>
      <c r="B54" s="13"/>
      <c r="C54" s="13"/>
      <c r="D54" s="73"/>
      <c r="E54" s="74"/>
      <c r="F54" s="9"/>
      <c r="G54" s="9"/>
      <c r="H54" s="9"/>
      <c r="I54" s="52"/>
    </row>
    <row r="55" spans="1:9" ht="15" customHeight="1" x14ac:dyDescent="0.25">
      <c r="A55" s="11" t="s">
        <v>122</v>
      </c>
      <c r="B55" s="13">
        <f>C52+3</f>
        <v>43665</v>
      </c>
      <c r="C55" s="13">
        <f>B55+4</f>
        <v>43669</v>
      </c>
      <c r="D55" s="73">
        <f t="shared" si="0"/>
        <v>5</v>
      </c>
      <c r="E55" s="74"/>
      <c r="F55" s="9"/>
      <c r="G55" s="9"/>
      <c r="H55" s="9"/>
      <c r="I55" s="52"/>
    </row>
    <row r="56" spans="1:9" ht="17.25" customHeight="1" x14ac:dyDescent="0.25">
      <c r="A56" s="11" t="s">
        <v>123</v>
      </c>
      <c r="B56" s="13">
        <f>C55+2</f>
        <v>43671</v>
      </c>
      <c r="C56" s="13">
        <f>B56+3</f>
        <v>43674</v>
      </c>
      <c r="D56" s="73">
        <f t="shared" si="0"/>
        <v>4</v>
      </c>
      <c r="E56" s="10"/>
      <c r="F56" s="9"/>
      <c r="G56" s="9"/>
      <c r="H56" s="9"/>
      <c r="I56" s="52"/>
    </row>
    <row r="57" spans="1:9" x14ac:dyDescent="0.25">
      <c r="A57" s="11" t="s">
        <v>124</v>
      </c>
      <c r="B57" s="13">
        <f>C56+2</f>
        <v>43676</v>
      </c>
      <c r="C57" s="13">
        <f>B57</f>
        <v>43676</v>
      </c>
      <c r="D57" s="73">
        <f t="shared" si="0"/>
        <v>1</v>
      </c>
      <c r="E57" s="74"/>
      <c r="F57" s="9"/>
      <c r="G57" s="9"/>
      <c r="H57" s="9"/>
      <c r="I57" s="52"/>
    </row>
    <row r="58" spans="1:9" x14ac:dyDescent="0.25">
      <c r="A58" s="11" t="s">
        <v>125</v>
      </c>
      <c r="B58" s="13">
        <f>C57+10</f>
        <v>43686</v>
      </c>
      <c r="C58" s="13">
        <f>B58+2</f>
        <v>43688</v>
      </c>
      <c r="D58" s="73">
        <f t="shared" si="0"/>
        <v>3</v>
      </c>
      <c r="E58" s="74"/>
      <c r="F58" s="9"/>
      <c r="G58" s="9"/>
      <c r="H58" s="9"/>
      <c r="I58" s="52"/>
    </row>
    <row r="59" spans="1:9" x14ac:dyDescent="0.25">
      <c r="A59" s="11" t="s">
        <v>126</v>
      </c>
      <c r="B59" s="13">
        <f>C58+3</f>
        <v>43691</v>
      </c>
      <c r="C59" s="13">
        <f>B59+2</f>
        <v>43693</v>
      </c>
      <c r="D59" s="73">
        <f t="shared" si="0"/>
        <v>3</v>
      </c>
      <c r="E59" s="74"/>
      <c r="F59" s="9"/>
      <c r="G59" s="9"/>
      <c r="H59" s="9"/>
      <c r="I59" s="52"/>
    </row>
    <row r="60" spans="1:9" x14ac:dyDescent="0.25">
      <c r="A60" s="8" t="s">
        <v>56</v>
      </c>
      <c r="B60" s="9"/>
      <c r="C60" s="9"/>
      <c r="D60" s="73"/>
      <c r="E60" s="10"/>
      <c r="F60" s="9"/>
      <c r="G60" s="9"/>
      <c r="H60" s="9"/>
      <c r="I60" s="52"/>
    </row>
    <row r="61" spans="1:9" x14ac:dyDescent="0.25">
      <c r="A61" s="11" t="s">
        <v>70</v>
      </c>
      <c r="B61" s="13"/>
      <c r="C61" s="13"/>
      <c r="D61" s="73"/>
      <c r="E61" s="74"/>
      <c r="F61" s="9"/>
      <c r="G61" s="9"/>
      <c r="H61" s="9"/>
      <c r="I61" s="52"/>
    </row>
    <row r="62" spans="1:9" x14ac:dyDescent="0.25">
      <c r="A62" s="11" t="s">
        <v>127</v>
      </c>
      <c r="B62" s="13">
        <f>C59+2</f>
        <v>43695</v>
      </c>
      <c r="C62" s="13">
        <f>B62+1</f>
        <v>43696</v>
      </c>
      <c r="D62" s="73">
        <f t="shared" si="0"/>
        <v>2</v>
      </c>
      <c r="E62" s="74"/>
      <c r="F62" s="9"/>
      <c r="G62" s="9"/>
      <c r="H62" s="9"/>
      <c r="I62" s="52"/>
    </row>
    <row r="63" spans="1:9" x14ac:dyDescent="0.25">
      <c r="A63" s="11" t="s">
        <v>128</v>
      </c>
      <c r="B63" s="13">
        <f>C62+2</f>
        <v>43698</v>
      </c>
      <c r="C63" s="13">
        <f>B63+3</f>
        <v>43701</v>
      </c>
      <c r="D63" s="73">
        <f t="shared" si="0"/>
        <v>4</v>
      </c>
      <c r="E63" s="74"/>
      <c r="F63" s="9"/>
      <c r="G63" s="9"/>
      <c r="H63" s="9"/>
      <c r="I63" s="52"/>
    </row>
    <row r="64" spans="1:9" x14ac:dyDescent="0.25">
      <c r="A64" s="11" t="s">
        <v>129</v>
      </c>
      <c r="B64" s="13"/>
      <c r="C64" s="13"/>
      <c r="D64" s="73"/>
      <c r="E64" s="74"/>
      <c r="F64" s="9"/>
      <c r="G64" s="9"/>
      <c r="H64" s="9"/>
      <c r="I64" s="52"/>
    </row>
    <row r="65" spans="1:9" x14ac:dyDescent="0.25">
      <c r="A65" s="11" t="s">
        <v>127</v>
      </c>
      <c r="B65" s="13">
        <f>C63+4</f>
        <v>43705</v>
      </c>
      <c r="C65" s="13">
        <f>B65+2</f>
        <v>43707</v>
      </c>
      <c r="D65" s="73">
        <f t="shared" si="0"/>
        <v>3</v>
      </c>
      <c r="E65" s="10"/>
      <c r="F65" s="9"/>
      <c r="G65" s="9"/>
      <c r="H65" s="9"/>
      <c r="I65" s="52"/>
    </row>
    <row r="66" spans="1:9" x14ac:dyDescent="0.25">
      <c r="A66" s="11" t="s">
        <v>128</v>
      </c>
      <c r="B66" s="13">
        <f>C65+1</f>
        <v>43708</v>
      </c>
      <c r="C66" s="13">
        <f>B66+4</f>
        <v>43712</v>
      </c>
      <c r="D66" s="73">
        <f t="shared" si="0"/>
        <v>5</v>
      </c>
      <c r="E66" s="10"/>
      <c r="F66" s="9"/>
      <c r="G66" s="9"/>
      <c r="H66" s="9"/>
      <c r="I66" s="52"/>
    </row>
    <row r="67" spans="1:9" x14ac:dyDescent="0.25">
      <c r="A67" s="8" t="s">
        <v>130</v>
      </c>
      <c r="B67" s="15">
        <f>C45+2</f>
        <v>43695</v>
      </c>
      <c r="C67" s="15">
        <f>B67+1</f>
        <v>43696</v>
      </c>
      <c r="D67" s="73">
        <f t="shared" si="0"/>
        <v>2</v>
      </c>
      <c r="E67" s="74"/>
      <c r="F67" s="9"/>
      <c r="G67" s="9"/>
      <c r="H67" s="9"/>
      <c r="I67" s="52"/>
    </row>
    <row r="68" spans="1:9" x14ac:dyDescent="0.25">
      <c r="A68" s="8" t="s">
        <v>131</v>
      </c>
      <c r="B68" s="13"/>
      <c r="C68" s="13"/>
      <c r="D68" s="73"/>
      <c r="E68" s="74"/>
      <c r="F68" s="9"/>
      <c r="G68" s="9"/>
      <c r="H68" s="9"/>
      <c r="I68" s="52"/>
    </row>
    <row r="69" spans="1:9" x14ac:dyDescent="0.25">
      <c r="A69" s="11" t="s">
        <v>127</v>
      </c>
      <c r="B69" s="13">
        <f>C66+1</f>
        <v>43713</v>
      </c>
      <c r="C69" s="13">
        <f>B69+1</f>
        <v>43714</v>
      </c>
      <c r="D69" s="73">
        <f t="shared" si="0"/>
        <v>2</v>
      </c>
      <c r="E69" s="74"/>
      <c r="F69" s="9"/>
      <c r="G69" s="9"/>
      <c r="H69" s="9"/>
      <c r="I69" s="52"/>
    </row>
    <row r="70" spans="1:9" x14ac:dyDescent="0.25">
      <c r="A70" s="11" t="s">
        <v>128</v>
      </c>
      <c r="B70" s="13">
        <f>C69+1</f>
        <v>43715</v>
      </c>
      <c r="C70" s="13">
        <f>B70+5</f>
        <v>43720</v>
      </c>
      <c r="D70" s="73">
        <f t="shared" si="0"/>
        <v>6</v>
      </c>
      <c r="E70" s="10"/>
      <c r="F70" s="9"/>
      <c r="G70" s="9"/>
      <c r="H70" s="9"/>
      <c r="I70" s="52"/>
    </row>
    <row r="71" spans="1:9" x14ac:dyDescent="0.25">
      <c r="A71" s="11" t="s">
        <v>132</v>
      </c>
      <c r="B71" s="13">
        <f>C70+1</f>
        <v>43721</v>
      </c>
      <c r="C71" s="13">
        <f>B71+2</f>
        <v>43723</v>
      </c>
      <c r="D71" s="73">
        <f t="shared" si="0"/>
        <v>3</v>
      </c>
      <c r="E71" s="10"/>
      <c r="F71" s="9"/>
      <c r="G71" s="9"/>
      <c r="H71" s="9"/>
      <c r="I71" s="52"/>
    </row>
    <row r="72" spans="1:9" x14ac:dyDescent="0.25">
      <c r="A72" s="11" t="s">
        <v>133</v>
      </c>
      <c r="B72" s="13">
        <f>C71+3</f>
        <v>43726</v>
      </c>
      <c r="C72" s="13">
        <f>B72</f>
        <v>43726</v>
      </c>
      <c r="D72" s="73">
        <f t="shared" si="0"/>
        <v>1</v>
      </c>
      <c r="E72" s="74"/>
      <c r="F72" s="9"/>
      <c r="G72" s="9"/>
      <c r="H72" s="9"/>
      <c r="I72" s="52"/>
    </row>
    <row r="73" spans="1:9" x14ac:dyDescent="0.25">
      <c r="A73" s="11" t="s">
        <v>134</v>
      </c>
      <c r="B73" s="13">
        <f>C72+2</f>
        <v>43728</v>
      </c>
      <c r="C73" s="13">
        <f>B73+1</f>
        <v>43729</v>
      </c>
      <c r="D73" s="73">
        <f t="shared" si="0"/>
        <v>2</v>
      </c>
      <c r="E73" s="74"/>
      <c r="F73" s="9"/>
      <c r="G73" s="9"/>
      <c r="H73" s="9"/>
      <c r="I73" s="52"/>
    </row>
    <row r="74" spans="1:9" x14ac:dyDescent="0.25">
      <c r="A74" s="11" t="s">
        <v>135</v>
      </c>
      <c r="B74" s="13">
        <f>C73+1</f>
        <v>43730</v>
      </c>
      <c r="C74" s="13">
        <f>B74</f>
        <v>43730</v>
      </c>
      <c r="D74" s="73">
        <f t="shared" si="0"/>
        <v>1</v>
      </c>
      <c r="E74" s="10"/>
      <c r="F74" s="9"/>
      <c r="G74" s="9"/>
      <c r="H74" s="9"/>
      <c r="I74" s="52"/>
    </row>
    <row r="75" spans="1:9" x14ac:dyDescent="0.25">
      <c r="A75" s="11" t="s">
        <v>136</v>
      </c>
      <c r="B75" s="13">
        <f>C74+1</f>
        <v>43731</v>
      </c>
      <c r="C75" s="13">
        <f>B75+3</f>
        <v>43734</v>
      </c>
      <c r="D75" s="73">
        <f t="shared" si="0"/>
        <v>4</v>
      </c>
      <c r="E75" s="74"/>
      <c r="F75" s="9"/>
      <c r="G75" s="9"/>
      <c r="H75" s="9"/>
      <c r="I75" s="52"/>
    </row>
    <row r="76" spans="1:9" x14ac:dyDescent="0.25">
      <c r="A76" s="11" t="s">
        <v>137</v>
      </c>
      <c r="B76" s="13">
        <f>C75+2</f>
        <v>43736</v>
      </c>
      <c r="C76" s="13">
        <f>B76+4</f>
        <v>43740</v>
      </c>
      <c r="D76" s="73">
        <f t="shared" si="0"/>
        <v>5</v>
      </c>
      <c r="E76" s="74"/>
      <c r="F76" s="9"/>
      <c r="G76" s="9"/>
      <c r="H76" s="9"/>
      <c r="I76" s="52"/>
    </row>
    <row r="77" spans="1:9" x14ac:dyDescent="0.25">
      <c r="A77" s="11" t="s">
        <v>138</v>
      </c>
      <c r="B77" s="13">
        <f>C76-1</f>
        <v>43739</v>
      </c>
      <c r="C77" s="13">
        <f>B77+4</f>
        <v>43743</v>
      </c>
      <c r="D77" s="73">
        <f t="shared" si="0"/>
        <v>5</v>
      </c>
      <c r="E77" s="10"/>
      <c r="F77" s="9"/>
      <c r="G77" s="9"/>
      <c r="H77" s="9"/>
      <c r="I77" s="52"/>
    </row>
    <row r="78" spans="1:9" x14ac:dyDescent="0.25">
      <c r="A78" s="8" t="s">
        <v>139</v>
      </c>
      <c r="B78" s="13"/>
      <c r="C78" s="13"/>
      <c r="D78" s="19"/>
      <c r="E78" s="10"/>
      <c r="F78" s="9"/>
      <c r="G78" s="9"/>
      <c r="H78" s="9"/>
      <c r="I78" s="52"/>
    </row>
    <row r="79" spans="1:9" ht="30" x14ac:dyDescent="0.25">
      <c r="A79" s="11" t="s">
        <v>140</v>
      </c>
      <c r="B79" s="13"/>
      <c r="C79" s="13"/>
      <c r="D79" s="73"/>
      <c r="E79" s="74"/>
      <c r="F79" s="9"/>
      <c r="G79" s="9"/>
      <c r="H79" s="9"/>
      <c r="I79" s="52"/>
    </row>
    <row r="80" spans="1:9" x14ac:dyDescent="0.25">
      <c r="A80" s="11" t="s">
        <v>141</v>
      </c>
      <c r="B80" s="13"/>
      <c r="C80" s="13"/>
      <c r="D80" s="73"/>
      <c r="E80" s="74"/>
      <c r="F80" s="9"/>
      <c r="G80" s="9"/>
      <c r="H80" s="9"/>
      <c r="I80" s="52"/>
    </row>
    <row r="81" spans="1:9" ht="30" x14ac:dyDescent="0.25">
      <c r="A81" s="11" t="s">
        <v>142</v>
      </c>
      <c r="B81" s="13"/>
      <c r="C81" s="13"/>
      <c r="D81" s="19"/>
      <c r="E81" s="10"/>
      <c r="F81" s="9"/>
      <c r="G81" s="9"/>
      <c r="H81" s="9"/>
      <c r="I81" s="52"/>
    </row>
    <row r="82" spans="1:9" x14ac:dyDescent="0.25">
      <c r="A82" s="33" t="s">
        <v>143</v>
      </c>
      <c r="B82" s="77"/>
      <c r="C82" s="77"/>
      <c r="D82" s="78"/>
      <c r="E82" s="17"/>
      <c r="F82" s="16"/>
      <c r="G82" s="16"/>
      <c r="H82" s="16"/>
      <c r="I82" s="57"/>
    </row>
  </sheetData>
  <mergeCells count="4">
    <mergeCell ref="G8:H8"/>
    <mergeCell ref="B8:C8"/>
    <mergeCell ref="G11:H29"/>
    <mergeCell ref="G31:H31"/>
  </mergeCells>
  <pageMargins left="0.7" right="0.7" top="0.3" bottom="0.3" header="0.3" footer="0.3"/>
  <pageSetup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Catchup schedule GLSR</vt:lpstr>
      <vt:lpstr>Catchup schedule ELSR</vt:lpstr>
      <vt:lpstr>Catchup Schedule Pump house </vt:lpstr>
      <vt:lpstr>'Catchup schedule ELSR'!Print_Area</vt:lpstr>
      <vt:lpstr>'Catchup schedule ELSR'!Print_Titles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2019-05-22T13:12:26Z</dcterms:created>
  <dcterms:modified xsi:type="dcterms:W3CDTF">2019-06-27T04:27:20Z</dcterms:modified>
</cp:coreProperties>
</file>